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rnathyz\Desktop\Courses\MATH 370 S19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18" i="1" l="1"/>
  <c r="J117" i="1"/>
  <c r="J116" i="1"/>
  <c r="J115" i="1"/>
  <c r="J119" i="1"/>
  <c r="J120" i="1"/>
  <c r="J121" i="1"/>
  <c r="J122" i="1"/>
  <c r="J114" i="1"/>
  <c r="H95" i="1"/>
  <c r="H96" i="1"/>
  <c r="H97" i="1"/>
  <c r="H98" i="1"/>
  <c r="H99" i="1"/>
  <c r="H100" i="1"/>
  <c r="H101" i="1"/>
  <c r="H102" i="1"/>
  <c r="H94" i="1"/>
  <c r="I78" i="1"/>
  <c r="I79" i="1"/>
  <c r="I80" i="1"/>
  <c r="I81" i="1"/>
  <c r="I82" i="1"/>
  <c r="I83" i="1"/>
  <c r="I84" i="1"/>
  <c r="I85" i="1"/>
  <c r="I77" i="1"/>
  <c r="J54" i="1" l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53" i="1"/>
  <c r="H46" i="1"/>
  <c r="H44" i="1"/>
  <c r="H45" i="1"/>
  <c r="H32" i="1"/>
  <c r="H33" i="1"/>
  <c r="H34" i="1"/>
  <c r="H35" i="1"/>
  <c r="H36" i="1"/>
  <c r="H37" i="1"/>
  <c r="H38" i="1"/>
  <c r="H39" i="1"/>
  <c r="H40" i="1"/>
  <c r="H41" i="1"/>
  <c r="H42" i="1"/>
  <c r="H43" i="1"/>
  <c r="H31" i="1"/>
</calcChain>
</file>

<file path=xl/sharedStrings.xml><?xml version="1.0" encoding="utf-8"?>
<sst xmlns="http://schemas.openxmlformats.org/spreadsheetml/2006/main" count="28" uniqueCount="22">
  <si>
    <t>Modeling the Size of the "Terror Bird"</t>
  </si>
  <si>
    <t>where W is the weight of the bird, l is the circumference of the femur, and k is some positive constant. We use the following data from birds of various sizes to help compute k:</t>
  </si>
  <si>
    <t>Femur circumference (cm)</t>
  </si>
  <si>
    <t>Body Weight (kg)</t>
  </si>
  <si>
    <t>W</t>
  </si>
  <si>
    <t>As we can see from the plot above, k = .0399 (assuming proportionality).</t>
  </si>
  <si>
    <t>What if we used data from dinosaurs rather than birds to approximate k?</t>
  </si>
  <si>
    <t>Femur circumference (mm)</t>
  </si>
  <si>
    <t>Name</t>
  </si>
  <si>
    <t>Hypsilophodonitdae</t>
  </si>
  <si>
    <t>Ornithomimdae</t>
  </si>
  <si>
    <t>Thescelosauridae</t>
  </si>
  <si>
    <t>Ceratosauridae</t>
  </si>
  <si>
    <t>Allosauridae</t>
  </si>
  <si>
    <t>Hadrosauridae-1</t>
  </si>
  <si>
    <t>Hadrosauridae-2</t>
  </si>
  <si>
    <t>Hadrosauridae-3</t>
  </si>
  <si>
    <t>Tyrannosauridae</t>
  </si>
  <si>
    <t xml:space="preserve">Assuming terror birds are geometrically similar to other large birds of today, and assuming a constant weight density, we can model the weight of the terror bird as being </t>
  </si>
  <si>
    <t xml:space="preserve">proportional to some characteristic dimension (say, the circumference of the femur). That is, </t>
  </si>
  <si>
    <t>Femur Circ. (cm)</t>
  </si>
  <si>
    <t>With the dinosaurs, we find k = .0255.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</si>
</sst>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center"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Sheet1!$I$10</c:f>
              <c:strCache>
                <c:ptCount val="1"/>
                <c:pt idx="0">
                  <c:v>Body Weight (kg)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Sheet1!$H$11:$H$26</c:f>
              <c:numCache>
                <c:formatCode>General</c:formatCode>
                <c:ptCount val="16"/>
                <c:pt idx="0">
                  <c:v>0.79430000000000001</c:v>
                </c:pt>
                <c:pt idx="1">
                  <c:v>0.70789999999999997</c:v>
                </c:pt>
                <c:pt idx="2">
                  <c:v>1</c:v>
                </c:pt>
                <c:pt idx="3">
                  <c:v>1.1220000000000001</c:v>
                </c:pt>
                <c:pt idx="4">
                  <c:v>1.6981999999999999</c:v>
                </c:pt>
                <c:pt idx="5">
                  <c:v>1.2022999999999999</c:v>
                </c:pt>
                <c:pt idx="6">
                  <c:v>1.9953000000000001</c:v>
                </c:pt>
                <c:pt idx="7">
                  <c:v>2.2387000000000001</c:v>
                </c:pt>
                <c:pt idx="8">
                  <c:v>2.5118999999999998</c:v>
                </c:pt>
                <c:pt idx="9">
                  <c:v>2.5118999999999998</c:v>
                </c:pt>
                <c:pt idx="10">
                  <c:v>3.1623000000000001</c:v>
                </c:pt>
                <c:pt idx="11">
                  <c:v>4.4668000000000001</c:v>
                </c:pt>
                <c:pt idx="12">
                  <c:v>5.8883999999999999</c:v>
                </c:pt>
                <c:pt idx="13">
                  <c:v>6.7607999999999997</c:v>
                </c:pt>
                <c:pt idx="14">
                  <c:v>15.135999999999999</c:v>
                </c:pt>
                <c:pt idx="15">
                  <c:v>15.85</c:v>
                </c:pt>
              </c:numCache>
            </c:numRef>
          </c:xVal>
          <c:yVal>
            <c:numRef>
              <c:f>Sheet1!$I$11:$I$26</c:f>
              <c:numCache>
                <c:formatCode>General</c:formatCode>
                <c:ptCount val="16"/>
                <c:pt idx="0">
                  <c:v>8.3199999999999996E-2</c:v>
                </c:pt>
                <c:pt idx="1">
                  <c:v>9.1200000000000003E-2</c:v>
                </c:pt>
                <c:pt idx="2">
                  <c:v>0.14130000000000001</c:v>
                </c:pt>
                <c:pt idx="3">
                  <c:v>0.2455</c:v>
                </c:pt>
                <c:pt idx="4">
                  <c:v>0.28179999999999999</c:v>
                </c:pt>
                <c:pt idx="5">
                  <c:v>0.79430000000000001</c:v>
                </c:pt>
                <c:pt idx="6">
                  <c:v>2.5118999999999998</c:v>
                </c:pt>
                <c:pt idx="7">
                  <c:v>1.4125000000000001</c:v>
                </c:pt>
                <c:pt idx="8">
                  <c:v>0.89129999999999998</c:v>
                </c:pt>
                <c:pt idx="9">
                  <c:v>1.9953000000000001</c:v>
                </c:pt>
                <c:pt idx="10">
                  <c:v>4.2657999999999996</c:v>
                </c:pt>
                <c:pt idx="11">
                  <c:v>6.3095999999999997</c:v>
                </c:pt>
                <c:pt idx="12">
                  <c:v>11.2202</c:v>
                </c:pt>
                <c:pt idx="13">
                  <c:v>19.95</c:v>
                </c:pt>
                <c:pt idx="14">
                  <c:v>141.25</c:v>
                </c:pt>
                <c:pt idx="15">
                  <c:v>158.48929999999999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A4-40E3-A9C2-9C0FD7076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82528"/>
        <c:axId val="108583104"/>
      </c:scatterChart>
      <c:valAx>
        <c:axId val="108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83104"/>
        <c:crosses val="autoZero"/>
        <c:crossBetween val="midCat"/>
      </c:valAx>
      <c:valAx>
        <c:axId val="10858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8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Sheet1!$I$30</c:f>
              <c:strCache>
                <c:ptCount val="1"/>
                <c:pt idx="0">
                  <c:v>W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0.0399x + 1.5794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Sheet1!$H$31:$H$46</c:f>
              <c:numCache>
                <c:formatCode>General</c:formatCode>
                <c:ptCount val="16"/>
                <c:pt idx="0">
                  <c:v>0.50113379080700005</c:v>
                </c:pt>
                <c:pt idx="1">
                  <c:v>0.35474455403900002</c:v>
                </c:pt>
                <c:pt idx="2">
                  <c:v>1</c:v>
                </c:pt>
                <c:pt idx="3">
                  <c:v>1.4124678480000006</c:v>
                </c:pt>
                <c:pt idx="4">
                  <c:v>4.8974105181679999</c:v>
                </c:pt>
                <c:pt idx="5">
                  <c:v>1.7379550561669996</c:v>
                </c:pt>
                <c:pt idx="6">
                  <c:v>7.943732436177001</c:v>
                </c:pt>
                <c:pt idx="7">
                  <c:v>11.219866714603002</c:v>
                </c:pt>
                <c:pt idx="8">
                  <c:v>15.849188760158997</c:v>
                </c:pt>
                <c:pt idx="9">
                  <c:v>15.849188760158997</c:v>
                </c:pt>
                <c:pt idx="10">
                  <c:v>31.623446801367002</c:v>
                </c:pt>
                <c:pt idx="11">
                  <c:v>89.122943645632006</c:v>
                </c:pt>
                <c:pt idx="12">
                  <c:v>204.16999215110397</c:v>
                </c:pt>
                <c:pt idx="13">
                  <c:v>309.02546321971198</c:v>
                </c:pt>
                <c:pt idx="14">
                  <c:v>3467.6348354559996</c:v>
                </c:pt>
                <c:pt idx="15">
                  <c:v>3981.8766249999999</c:v>
                </c:pt>
              </c:numCache>
            </c:numRef>
          </c:xVal>
          <c:yVal>
            <c:numRef>
              <c:f>Sheet1!$I$31:$I$46</c:f>
              <c:numCache>
                <c:formatCode>General</c:formatCode>
                <c:ptCount val="16"/>
                <c:pt idx="0">
                  <c:v>8.3199999999999996E-2</c:v>
                </c:pt>
                <c:pt idx="1">
                  <c:v>9.1200000000000003E-2</c:v>
                </c:pt>
                <c:pt idx="2">
                  <c:v>0.14130000000000001</c:v>
                </c:pt>
                <c:pt idx="3">
                  <c:v>0.2455</c:v>
                </c:pt>
                <c:pt idx="4">
                  <c:v>0.28179999999999999</c:v>
                </c:pt>
                <c:pt idx="5">
                  <c:v>0.79430000000000001</c:v>
                </c:pt>
                <c:pt idx="6">
                  <c:v>2.5118999999999998</c:v>
                </c:pt>
                <c:pt idx="7">
                  <c:v>1.4125000000000001</c:v>
                </c:pt>
                <c:pt idx="8">
                  <c:v>0.89129999999999998</c:v>
                </c:pt>
                <c:pt idx="9">
                  <c:v>1.9953000000000001</c:v>
                </c:pt>
                <c:pt idx="10">
                  <c:v>4.2657999999999996</c:v>
                </c:pt>
                <c:pt idx="11">
                  <c:v>6.3095999999999997</c:v>
                </c:pt>
                <c:pt idx="12">
                  <c:v>11.2202</c:v>
                </c:pt>
                <c:pt idx="13">
                  <c:v>19.95</c:v>
                </c:pt>
                <c:pt idx="14">
                  <c:v>141.25</c:v>
                </c:pt>
                <c:pt idx="15">
                  <c:v>158.48929999999999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41-4C5F-8504-A02C2716B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74816"/>
        <c:axId val="541475392"/>
      </c:scatterChart>
      <c:valAx>
        <c:axId val="541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Femur</a:t>
                </a:r>
                <a:r>
                  <a:rPr lang="en-US" baseline="0"/>
                  <a:t> Circumference ^ 3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475392"/>
        <c:crosses val="autoZero"/>
        <c:crossBetween val="midCat"/>
      </c:valAx>
      <c:valAx>
        <c:axId val="5414753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474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Sheet1!$J$76</c:f>
              <c:strCache>
                <c:ptCount val="1"/>
                <c:pt idx="0">
                  <c:v>Body Weight (kg)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Sheet1!$I$77:$I$85</c:f>
              <c:numCache>
                <c:formatCode>General</c:formatCode>
                <c:ptCount val="9"/>
                <c:pt idx="0">
                  <c:v>10.3</c:v>
                </c:pt>
                <c:pt idx="1">
                  <c:v>13.6</c:v>
                </c:pt>
                <c:pt idx="2">
                  <c:v>20.100000000000001</c:v>
                </c:pt>
                <c:pt idx="3">
                  <c:v>26.7</c:v>
                </c:pt>
                <c:pt idx="4">
                  <c:v>34.799999999999997</c:v>
                </c:pt>
                <c:pt idx="5">
                  <c:v>40</c:v>
                </c:pt>
                <c:pt idx="6">
                  <c:v>50.4</c:v>
                </c:pt>
                <c:pt idx="7">
                  <c:v>51.2</c:v>
                </c:pt>
                <c:pt idx="8">
                  <c:v>53.4</c:v>
                </c:pt>
              </c:numCache>
            </c:numRef>
          </c:xVal>
          <c:yVal>
            <c:numRef>
              <c:f>Sheet1!$J$77:$J$85</c:f>
              <c:numCache>
                <c:formatCode>General</c:formatCode>
                <c:ptCount val="9"/>
                <c:pt idx="0">
                  <c:v>55</c:v>
                </c:pt>
                <c:pt idx="1">
                  <c:v>115</c:v>
                </c:pt>
                <c:pt idx="2">
                  <c:v>311</c:v>
                </c:pt>
                <c:pt idx="3">
                  <c:v>640</c:v>
                </c:pt>
                <c:pt idx="4">
                  <c:v>1230</c:v>
                </c:pt>
                <c:pt idx="5">
                  <c:v>1818</c:v>
                </c:pt>
                <c:pt idx="6">
                  <c:v>3300</c:v>
                </c:pt>
                <c:pt idx="7">
                  <c:v>3500</c:v>
                </c:pt>
                <c:pt idx="8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52-4DF8-98EE-5792A6EF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79424"/>
        <c:axId val="541480000"/>
      </c:scatterChart>
      <c:valAx>
        <c:axId val="54147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1480000"/>
        <c:crosses val="autoZero"/>
        <c:crossBetween val="midCat"/>
      </c:valAx>
      <c:valAx>
        <c:axId val="54148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1479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Sheet1!$I$93</c:f>
              <c:strCache>
                <c:ptCount val="1"/>
                <c:pt idx="0">
                  <c:v>W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Sheet1!$H$94:$H$102</c:f>
              <c:numCache>
                <c:formatCode>General</c:formatCode>
                <c:ptCount val="9"/>
                <c:pt idx="0">
                  <c:v>1092.7270000000003</c:v>
                </c:pt>
                <c:pt idx="1">
                  <c:v>2515.4559999999997</c:v>
                </c:pt>
                <c:pt idx="2">
                  <c:v>8120.6010000000015</c:v>
                </c:pt>
                <c:pt idx="3">
                  <c:v>19034.163</c:v>
                </c:pt>
                <c:pt idx="4">
                  <c:v>42144.191999999988</c:v>
                </c:pt>
                <c:pt idx="5">
                  <c:v>64000</c:v>
                </c:pt>
                <c:pt idx="6">
                  <c:v>128024.06399999998</c:v>
                </c:pt>
                <c:pt idx="7">
                  <c:v>134217.72800000003</c:v>
                </c:pt>
                <c:pt idx="8">
                  <c:v>152273.304</c:v>
                </c:pt>
              </c:numCache>
            </c:numRef>
          </c:xVal>
          <c:yVal>
            <c:numRef>
              <c:f>Sheet1!$I$94:$I$102</c:f>
              <c:numCache>
                <c:formatCode>General</c:formatCode>
                <c:ptCount val="9"/>
                <c:pt idx="0">
                  <c:v>55</c:v>
                </c:pt>
                <c:pt idx="1">
                  <c:v>115</c:v>
                </c:pt>
                <c:pt idx="2">
                  <c:v>311</c:v>
                </c:pt>
                <c:pt idx="3">
                  <c:v>640</c:v>
                </c:pt>
                <c:pt idx="4">
                  <c:v>1230</c:v>
                </c:pt>
                <c:pt idx="5">
                  <c:v>1818</c:v>
                </c:pt>
                <c:pt idx="6">
                  <c:v>3300</c:v>
                </c:pt>
                <c:pt idx="7">
                  <c:v>3500</c:v>
                </c:pt>
                <c:pt idx="8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C4-431E-B3CC-0BFD6ADD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481728"/>
        <c:axId val="541482304"/>
      </c:scatterChart>
      <c:valAx>
        <c:axId val="5414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Femur Circumference ^ 3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482304"/>
        <c:crosses val="autoZero"/>
        <c:crossBetween val="midCat"/>
      </c:valAx>
      <c:valAx>
        <c:axId val="54148230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148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tx>
            <c:v>Model</c:v>
          </c:tx>
          <c:spPr>
            <a:ln>
              <a:noFill/>
            </a:ln>
          </c:spPr>
          <c:xVal>
            <c:numRef>
              <c:f>Sheet1!$H$53:$H$68</c:f>
              <c:numCache>
                <c:formatCode>General</c:formatCode>
                <c:ptCount val="16"/>
                <c:pt idx="0">
                  <c:v>0.79430000000000001</c:v>
                </c:pt>
                <c:pt idx="1">
                  <c:v>0.70789999999999997</c:v>
                </c:pt>
                <c:pt idx="2">
                  <c:v>1</c:v>
                </c:pt>
                <c:pt idx="3">
                  <c:v>1.1220000000000001</c:v>
                </c:pt>
                <c:pt idx="4">
                  <c:v>1.6981999999999999</c:v>
                </c:pt>
                <c:pt idx="5">
                  <c:v>1.2022999999999999</c:v>
                </c:pt>
                <c:pt idx="6">
                  <c:v>1.9953000000000001</c:v>
                </c:pt>
                <c:pt idx="7">
                  <c:v>2.2387000000000001</c:v>
                </c:pt>
                <c:pt idx="8">
                  <c:v>2.5118999999999998</c:v>
                </c:pt>
                <c:pt idx="9">
                  <c:v>2.5118999999999998</c:v>
                </c:pt>
                <c:pt idx="10">
                  <c:v>3.1623000000000001</c:v>
                </c:pt>
                <c:pt idx="11">
                  <c:v>4.4668000000000001</c:v>
                </c:pt>
                <c:pt idx="12">
                  <c:v>5.8883999999999999</c:v>
                </c:pt>
                <c:pt idx="13">
                  <c:v>6.7607999999999997</c:v>
                </c:pt>
                <c:pt idx="14">
                  <c:v>15.135999999999999</c:v>
                </c:pt>
                <c:pt idx="15">
                  <c:v>15.85</c:v>
                </c:pt>
              </c:numCache>
            </c:numRef>
          </c:xVal>
          <c:yVal>
            <c:numRef>
              <c:f>Sheet1!$J$53:$J$68</c:f>
              <c:numCache>
                <c:formatCode>General</c:formatCode>
                <c:ptCount val="16"/>
                <c:pt idx="0">
                  <c:v>1.99952382531993E-2</c:v>
                </c:pt>
                <c:pt idx="1">
                  <c:v>1.41543077061561E-2</c:v>
                </c:pt>
                <c:pt idx="2">
                  <c:v>3.9899999999999998E-2</c:v>
                </c:pt>
                <c:pt idx="3">
                  <c:v>5.6357467135200019E-2</c:v>
                </c:pt>
                <c:pt idx="4">
                  <c:v>0.19540667967490319</c:v>
                </c:pt>
                <c:pt idx="5">
                  <c:v>6.9344406741063278E-2</c:v>
                </c:pt>
                <c:pt idx="6">
                  <c:v>0.31695492420346233</c:v>
                </c:pt>
                <c:pt idx="7">
                  <c:v>0.44767268191265974</c:v>
                </c:pt>
                <c:pt idx="8">
                  <c:v>0.63238263153034391</c:v>
                </c:pt>
                <c:pt idx="9">
                  <c:v>0.63238263153034391</c:v>
                </c:pt>
                <c:pt idx="10">
                  <c:v>1.2617755273745432</c:v>
                </c:pt>
                <c:pt idx="11">
                  <c:v>3.5560054514607167</c:v>
                </c:pt>
                <c:pt idx="12">
                  <c:v>8.1463826868290479</c:v>
                </c:pt>
                <c:pt idx="13">
                  <c:v>12.330115982466507</c:v>
                </c:pt>
                <c:pt idx="14">
                  <c:v>138.35862993469436</c:v>
                </c:pt>
                <c:pt idx="15">
                  <c:v>158.87687733749999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7F-40DD-A207-9EF554F5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750336"/>
        <c:axId val="539749184"/>
      </c:scatterChar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xVal>
            <c:numRef>
              <c:f>Sheet1!$H$53:$H$68</c:f>
              <c:numCache>
                <c:formatCode>General</c:formatCode>
                <c:ptCount val="16"/>
                <c:pt idx="0">
                  <c:v>0.79430000000000001</c:v>
                </c:pt>
                <c:pt idx="1">
                  <c:v>0.70789999999999997</c:v>
                </c:pt>
                <c:pt idx="2">
                  <c:v>1</c:v>
                </c:pt>
                <c:pt idx="3">
                  <c:v>1.1220000000000001</c:v>
                </c:pt>
                <c:pt idx="4">
                  <c:v>1.6981999999999999</c:v>
                </c:pt>
                <c:pt idx="5">
                  <c:v>1.2022999999999999</c:v>
                </c:pt>
                <c:pt idx="6">
                  <c:v>1.9953000000000001</c:v>
                </c:pt>
                <c:pt idx="7">
                  <c:v>2.2387000000000001</c:v>
                </c:pt>
                <c:pt idx="8">
                  <c:v>2.5118999999999998</c:v>
                </c:pt>
                <c:pt idx="9">
                  <c:v>2.5118999999999998</c:v>
                </c:pt>
                <c:pt idx="10">
                  <c:v>3.1623000000000001</c:v>
                </c:pt>
                <c:pt idx="11">
                  <c:v>4.4668000000000001</c:v>
                </c:pt>
                <c:pt idx="12">
                  <c:v>5.8883999999999999</c:v>
                </c:pt>
                <c:pt idx="13">
                  <c:v>6.7607999999999997</c:v>
                </c:pt>
                <c:pt idx="14">
                  <c:v>15.135999999999999</c:v>
                </c:pt>
                <c:pt idx="15">
                  <c:v>15.85</c:v>
                </c:pt>
              </c:numCache>
            </c:numRef>
          </c:xVal>
          <c:yVal>
            <c:numRef>
              <c:f>Sheet1!$I$53:$I$68</c:f>
              <c:numCache>
                <c:formatCode>General</c:formatCode>
                <c:ptCount val="16"/>
                <c:pt idx="0">
                  <c:v>8.3199999999999996E-2</c:v>
                </c:pt>
                <c:pt idx="1">
                  <c:v>9.1200000000000003E-2</c:v>
                </c:pt>
                <c:pt idx="2">
                  <c:v>0.14130000000000001</c:v>
                </c:pt>
                <c:pt idx="3">
                  <c:v>0.2455</c:v>
                </c:pt>
                <c:pt idx="4">
                  <c:v>0.28179999999999999</c:v>
                </c:pt>
                <c:pt idx="5">
                  <c:v>0.79430000000000001</c:v>
                </c:pt>
                <c:pt idx="6">
                  <c:v>2.5118999999999998</c:v>
                </c:pt>
                <c:pt idx="7">
                  <c:v>1.4125000000000001</c:v>
                </c:pt>
                <c:pt idx="8">
                  <c:v>0.89129999999999998</c:v>
                </c:pt>
                <c:pt idx="9">
                  <c:v>1.9953000000000001</c:v>
                </c:pt>
                <c:pt idx="10">
                  <c:v>4.2657999999999996</c:v>
                </c:pt>
                <c:pt idx="11">
                  <c:v>6.3095999999999997</c:v>
                </c:pt>
                <c:pt idx="12">
                  <c:v>11.2202</c:v>
                </c:pt>
                <c:pt idx="13">
                  <c:v>19.95</c:v>
                </c:pt>
                <c:pt idx="14">
                  <c:v>141.25</c:v>
                </c:pt>
                <c:pt idx="15">
                  <c:v>158.48929999999999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7F-40DD-A207-9EF554F5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750336"/>
        <c:axId val="539749184"/>
      </c:scatterChart>
      <c:valAx>
        <c:axId val="53975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Femur Circumference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749184"/>
        <c:crosses val="autoZero"/>
        <c:crossBetween val="midCat"/>
      </c:valAx>
      <c:valAx>
        <c:axId val="539749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Weight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9750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1"/>
          <c:order val="1"/>
          <c:tx>
            <c:v>Model</c:v>
          </c:tx>
          <c:spPr>
            <a:ln>
              <a:noFill/>
            </a:ln>
          </c:spPr>
          <c:xVal>
            <c:numRef>
              <c:f>Sheet1!$H$114:$H$122</c:f>
              <c:numCache>
                <c:formatCode>General</c:formatCode>
                <c:ptCount val="9"/>
                <c:pt idx="0">
                  <c:v>10.3</c:v>
                </c:pt>
                <c:pt idx="1">
                  <c:v>13.6</c:v>
                </c:pt>
                <c:pt idx="2">
                  <c:v>20.100000000000001</c:v>
                </c:pt>
                <c:pt idx="3">
                  <c:v>26.7</c:v>
                </c:pt>
                <c:pt idx="4">
                  <c:v>34.799999999999997</c:v>
                </c:pt>
                <c:pt idx="5">
                  <c:v>40</c:v>
                </c:pt>
                <c:pt idx="6">
                  <c:v>50.4</c:v>
                </c:pt>
                <c:pt idx="7">
                  <c:v>51.2</c:v>
                </c:pt>
                <c:pt idx="8">
                  <c:v>53.4</c:v>
                </c:pt>
              </c:numCache>
            </c:numRef>
          </c:xVal>
          <c:yVal>
            <c:numRef>
              <c:f>Sheet1!$J$114:$J$122</c:f>
              <c:numCache>
                <c:formatCode>General</c:formatCode>
                <c:ptCount val="9"/>
                <c:pt idx="0">
                  <c:v>27.864538500000005</c:v>
                </c:pt>
                <c:pt idx="1">
                  <c:v>64.144127999999981</c:v>
                </c:pt>
                <c:pt idx="2">
                  <c:v>207.07532550000002</c:v>
                </c:pt>
                <c:pt idx="3">
                  <c:v>485.37115649999998</c:v>
                </c:pt>
                <c:pt idx="4">
                  <c:v>1074.6768959999997</c:v>
                </c:pt>
                <c:pt idx="5">
                  <c:v>1632</c:v>
                </c:pt>
                <c:pt idx="6">
                  <c:v>3264.6136319999996</c:v>
                </c:pt>
                <c:pt idx="7">
                  <c:v>3422.5520640000004</c:v>
                </c:pt>
                <c:pt idx="8">
                  <c:v>3882.9692519999999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12-495F-9F9E-B8C86495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90752"/>
        <c:axId val="542889600"/>
      </c:scatterChar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xVal>
            <c:numRef>
              <c:f>Sheet1!$H$114:$H$122</c:f>
              <c:numCache>
                <c:formatCode>General</c:formatCode>
                <c:ptCount val="9"/>
                <c:pt idx="0">
                  <c:v>10.3</c:v>
                </c:pt>
                <c:pt idx="1">
                  <c:v>13.6</c:v>
                </c:pt>
                <c:pt idx="2">
                  <c:v>20.100000000000001</c:v>
                </c:pt>
                <c:pt idx="3">
                  <c:v>26.7</c:v>
                </c:pt>
                <c:pt idx="4">
                  <c:v>34.799999999999997</c:v>
                </c:pt>
                <c:pt idx="5">
                  <c:v>40</c:v>
                </c:pt>
                <c:pt idx="6">
                  <c:v>50.4</c:v>
                </c:pt>
                <c:pt idx="7">
                  <c:v>51.2</c:v>
                </c:pt>
                <c:pt idx="8">
                  <c:v>53.4</c:v>
                </c:pt>
              </c:numCache>
            </c:numRef>
          </c:xVal>
          <c:yVal>
            <c:numRef>
              <c:f>Sheet1!$I$114:$I$122</c:f>
              <c:numCache>
                <c:formatCode>General</c:formatCode>
                <c:ptCount val="9"/>
                <c:pt idx="0">
                  <c:v>55</c:v>
                </c:pt>
                <c:pt idx="1">
                  <c:v>115</c:v>
                </c:pt>
                <c:pt idx="2">
                  <c:v>311</c:v>
                </c:pt>
                <c:pt idx="3">
                  <c:v>640</c:v>
                </c:pt>
                <c:pt idx="4">
                  <c:v>1230</c:v>
                </c:pt>
                <c:pt idx="5">
                  <c:v>1818</c:v>
                </c:pt>
                <c:pt idx="6">
                  <c:v>3300</c:v>
                </c:pt>
                <c:pt idx="7">
                  <c:v>3500</c:v>
                </c:pt>
                <c:pt idx="8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12-495F-9F9E-B8C86495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90752"/>
        <c:axId val="542889600"/>
      </c:scatterChart>
      <c:valAx>
        <c:axId val="54289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Femur Circumference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889600"/>
        <c:crosses val="autoZero"/>
        <c:crossBetween val="midCat"/>
      </c:valAx>
      <c:valAx>
        <c:axId val="54288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(kg)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890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6</xdr:col>
      <xdr:colOff>9074</xdr:colOff>
      <xdr:row>16</xdr:row>
      <xdr:rowOff>75816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3609524" cy="3076191"/>
        </a:xfrm>
        <a:prstGeom prst="rect">
          <a:avLst/>
        </a:prstGeom>
      </xdr:spPr>
    </xdr:pic>
    <xdr:clientData/>
  </xdr:twoCellAnchor>
  <xdr:oneCellAnchor>
    <xdr:from>
      <xdr:col>13</xdr:col>
      <xdr:colOff>38099</xdr:colOff>
      <xdr:row>4</xdr:row>
      <xdr:rowOff>128586</xdr:rowOff>
    </xdr:from>
    <xdr:ext cx="18573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9524999" y="890586"/>
              <a:ext cx="18573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𝑊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𝑙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524999" y="890586"/>
              <a:ext cx="18573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𝑊=𝑘𝑙^3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10</xdr:col>
      <xdr:colOff>485775</xdr:colOff>
      <xdr:row>10</xdr:row>
      <xdr:rowOff>14287</xdr:rowOff>
    </xdr:from>
    <xdr:to>
      <xdr:col>18</xdr:col>
      <xdr:colOff>180975</xdr:colOff>
      <xdr:row>24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342900</xdr:colOff>
      <xdr:row>28</xdr:row>
      <xdr:rowOff>147637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4610100" y="548163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𝑙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4610100" y="5481637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𝑙^3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10</xdr:col>
      <xdr:colOff>523875</xdr:colOff>
      <xdr:row>31</xdr:row>
      <xdr:rowOff>42862</xdr:rowOff>
    </xdr:from>
    <xdr:to>
      <xdr:col>18</xdr:col>
      <xdr:colOff>219075</xdr:colOff>
      <xdr:row>45</xdr:row>
      <xdr:rowOff>119062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66674</xdr:colOff>
      <xdr:row>50</xdr:row>
      <xdr:rowOff>133349</xdr:rowOff>
    </xdr:from>
    <xdr:ext cx="9810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7115174" y="9658349"/>
              <a:ext cx="9810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𝑊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𝑙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7115174" y="9658349"/>
              <a:ext cx="9810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𝑊=𝑘𝑙^3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11</xdr:col>
      <xdr:colOff>428625</xdr:colOff>
      <xdr:row>72</xdr:row>
      <xdr:rowOff>147637</xdr:rowOff>
    </xdr:from>
    <xdr:to>
      <xdr:col>19</xdr:col>
      <xdr:colOff>123825</xdr:colOff>
      <xdr:row>87</xdr:row>
      <xdr:rowOff>33337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419100</xdr:colOff>
      <xdr:row>91</xdr:row>
      <xdr:rowOff>138112</xdr:rowOff>
    </xdr:from>
    <xdr:ext cx="914400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/>
            <xdr:cNvSpPr txBox="1"/>
          </xdr:nvSpPr>
          <xdr:spPr>
            <a:xfrm>
              <a:off x="4686300" y="1747361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𝑙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4686300" y="17473612"/>
              <a:ext cx="914400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𝑙^3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11</xdr:col>
      <xdr:colOff>419100</xdr:colOff>
      <xdr:row>89</xdr:row>
      <xdr:rowOff>14287</xdr:rowOff>
    </xdr:from>
    <xdr:to>
      <xdr:col>19</xdr:col>
      <xdr:colOff>114300</xdr:colOff>
      <xdr:row>103</xdr:row>
      <xdr:rowOff>90487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66674</xdr:colOff>
      <xdr:row>111</xdr:row>
      <xdr:rowOff>133349</xdr:rowOff>
    </xdr:from>
    <xdr:ext cx="9810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7115174" y="9658349"/>
              <a:ext cx="9810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𝑊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𝑙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7115174" y="9658349"/>
              <a:ext cx="9810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𝑊=𝑘𝑙^3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11</xdr:col>
      <xdr:colOff>38100</xdr:colOff>
      <xdr:row>52</xdr:row>
      <xdr:rowOff>52387</xdr:rowOff>
    </xdr:from>
    <xdr:to>
      <xdr:col>18</xdr:col>
      <xdr:colOff>342900</xdr:colOff>
      <xdr:row>66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47625</xdr:colOff>
      <xdr:row>112</xdr:row>
      <xdr:rowOff>90487</xdr:rowOff>
    </xdr:from>
    <xdr:to>
      <xdr:col>18</xdr:col>
      <xdr:colOff>352425</xdr:colOff>
      <xdr:row>126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9"/>
  <sheetViews>
    <sheetView tabSelected="1" topLeftCell="A106" workbookViewId="0">
      <selection activeCell="K131" sqref="K131"/>
    </sheetView>
  </sheetViews>
  <sheetFormatPr defaultRowHeight="15" x14ac:dyDescent="0.25"/>
  <cols>
    <col min="7" max="7" width="19.28515625" customWidth="1"/>
    <col min="8" max="8" width="25.140625" customWidth="1"/>
    <col min="9" max="9" width="16.5703125" customWidth="1"/>
    <col min="10" max="10" width="17.28515625" customWidth="1"/>
  </cols>
  <sheetData>
    <row r="1" spans="8:9" x14ac:dyDescent="0.25">
      <c r="H1" t="s">
        <v>0</v>
      </c>
    </row>
    <row r="3" spans="8:9" x14ac:dyDescent="0.25">
      <c r="H3" t="s">
        <v>18</v>
      </c>
    </row>
    <row r="4" spans="8:9" x14ac:dyDescent="0.25">
      <c r="H4" t="s">
        <v>19</v>
      </c>
    </row>
    <row r="8" spans="8:9" x14ac:dyDescent="0.25">
      <c r="H8" t="s">
        <v>1</v>
      </c>
    </row>
    <row r="10" spans="8:9" x14ac:dyDescent="0.25">
      <c r="H10" s="1" t="s">
        <v>2</v>
      </c>
      <c r="I10" s="2" t="s">
        <v>3</v>
      </c>
    </row>
    <row r="11" spans="8:9" x14ac:dyDescent="0.25">
      <c r="H11" s="3">
        <v>0.79430000000000001</v>
      </c>
      <c r="I11" s="4">
        <v>8.3199999999999996E-2</v>
      </c>
    </row>
    <row r="12" spans="8:9" x14ac:dyDescent="0.25">
      <c r="H12" s="5">
        <v>0.70789999999999997</v>
      </c>
      <c r="I12" s="6">
        <v>9.1200000000000003E-2</v>
      </c>
    </row>
    <row r="13" spans="8:9" x14ac:dyDescent="0.25">
      <c r="H13" s="5">
        <v>1</v>
      </c>
      <c r="I13" s="6">
        <v>0.14130000000000001</v>
      </c>
    </row>
    <row r="14" spans="8:9" x14ac:dyDescent="0.25">
      <c r="H14" s="5">
        <v>1.1220000000000001</v>
      </c>
      <c r="I14" s="6">
        <v>0.2455</v>
      </c>
    </row>
    <row r="15" spans="8:9" x14ac:dyDescent="0.25">
      <c r="H15" s="5">
        <v>1.6981999999999999</v>
      </c>
      <c r="I15" s="6">
        <v>0.28179999999999999</v>
      </c>
    </row>
    <row r="16" spans="8:9" x14ac:dyDescent="0.25">
      <c r="H16" s="5">
        <v>1.2022999999999999</v>
      </c>
      <c r="I16" s="6">
        <v>0.79430000000000001</v>
      </c>
    </row>
    <row r="17" spans="8:9" x14ac:dyDescent="0.25">
      <c r="H17" s="5">
        <v>1.9953000000000001</v>
      </c>
      <c r="I17" s="6">
        <v>2.5118999999999998</v>
      </c>
    </row>
    <row r="18" spans="8:9" x14ac:dyDescent="0.25">
      <c r="H18" s="5">
        <v>2.2387000000000001</v>
      </c>
      <c r="I18" s="6">
        <v>1.4125000000000001</v>
      </c>
    </row>
    <row r="19" spans="8:9" x14ac:dyDescent="0.25">
      <c r="H19" s="5">
        <v>2.5118999999999998</v>
      </c>
      <c r="I19" s="6">
        <v>0.89129999999999998</v>
      </c>
    </row>
    <row r="20" spans="8:9" x14ac:dyDescent="0.25">
      <c r="H20" s="5">
        <v>2.5118999999999998</v>
      </c>
      <c r="I20" s="6">
        <v>1.9953000000000001</v>
      </c>
    </row>
    <row r="21" spans="8:9" x14ac:dyDescent="0.25">
      <c r="H21" s="5">
        <v>3.1623000000000001</v>
      </c>
      <c r="I21" s="6">
        <v>4.2657999999999996</v>
      </c>
    </row>
    <row r="22" spans="8:9" x14ac:dyDescent="0.25">
      <c r="H22" s="5">
        <v>4.4668000000000001</v>
      </c>
      <c r="I22" s="6">
        <v>6.3095999999999997</v>
      </c>
    </row>
    <row r="23" spans="8:9" x14ac:dyDescent="0.25">
      <c r="H23" s="5">
        <v>5.8883999999999999</v>
      </c>
      <c r="I23" s="6">
        <v>11.2202</v>
      </c>
    </row>
    <row r="24" spans="8:9" x14ac:dyDescent="0.25">
      <c r="H24" s="5">
        <v>6.7607999999999997</v>
      </c>
      <c r="I24" s="6">
        <v>19.95</v>
      </c>
    </row>
    <row r="25" spans="8:9" x14ac:dyDescent="0.25">
      <c r="H25" s="5">
        <v>15.135999999999999</v>
      </c>
      <c r="I25" s="6">
        <v>141.25</v>
      </c>
    </row>
    <row r="26" spans="8:9" x14ac:dyDescent="0.25">
      <c r="H26" s="5">
        <v>15.85</v>
      </c>
      <c r="I26" s="6">
        <v>158.48929999999999</v>
      </c>
    </row>
    <row r="30" spans="8:9" x14ac:dyDescent="0.25">
      <c r="H30" s="1"/>
      <c r="I30" s="8" t="s">
        <v>4</v>
      </c>
    </row>
    <row r="31" spans="8:9" x14ac:dyDescent="0.25">
      <c r="H31">
        <f xml:space="preserve"> H11^3</f>
        <v>0.50113379080700005</v>
      </c>
      <c r="I31" s="6">
        <v>8.3199999999999996E-2</v>
      </c>
    </row>
    <row r="32" spans="8:9" x14ac:dyDescent="0.25">
      <c r="H32">
        <f t="shared" ref="H32:H46" si="0" xml:space="preserve"> H12^3</f>
        <v>0.35474455403900002</v>
      </c>
      <c r="I32" s="6">
        <v>9.1200000000000003E-2</v>
      </c>
    </row>
    <row r="33" spans="8:9" x14ac:dyDescent="0.25">
      <c r="H33">
        <f t="shared" si="0"/>
        <v>1</v>
      </c>
      <c r="I33" s="6">
        <v>0.14130000000000001</v>
      </c>
    </row>
    <row r="34" spans="8:9" x14ac:dyDescent="0.25">
      <c r="H34">
        <f t="shared" si="0"/>
        <v>1.4124678480000006</v>
      </c>
      <c r="I34" s="6">
        <v>0.2455</v>
      </c>
    </row>
    <row r="35" spans="8:9" x14ac:dyDescent="0.25">
      <c r="H35">
        <f t="shared" si="0"/>
        <v>4.8974105181679999</v>
      </c>
      <c r="I35" s="6">
        <v>0.28179999999999999</v>
      </c>
    </row>
    <row r="36" spans="8:9" x14ac:dyDescent="0.25">
      <c r="H36">
        <f t="shared" si="0"/>
        <v>1.7379550561669996</v>
      </c>
      <c r="I36" s="6">
        <v>0.79430000000000001</v>
      </c>
    </row>
    <row r="37" spans="8:9" x14ac:dyDescent="0.25">
      <c r="H37">
        <f t="shared" si="0"/>
        <v>7.943732436177001</v>
      </c>
      <c r="I37" s="6">
        <v>2.5118999999999998</v>
      </c>
    </row>
    <row r="38" spans="8:9" x14ac:dyDescent="0.25">
      <c r="H38">
        <f t="shared" si="0"/>
        <v>11.219866714603002</v>
      </c>
      <c r="I38" s="6">
        <v>1.4125000000000001</v>
      </c>
    </row>
    <row r="39" spans="8:9" x14ac:dyDescent="0.25">
      <c r="H39">
        <f t="shared" si="0"/>
        <v>15.849188760158997</v>
      </c>
      <c r="I39" s="6">
        <v>0.89129999999999998</v>
      </c>
    </row>
    <row r="40" spans="8:9" x14ac:dyDescent="0.25">
      <c r="H40">
        <f t="shared" si="0"/>
        <v>15.849188760158997</v>
      </c>
      <c r="I40" s="6">
        <v>1.9953000000000001</v>
      </c>
    </row>
    <row r="41" spans="8:9" x14ac:dyDescent="0.25">
      <c r="H41">
        <f t="shared" si="0"/>
        <v>31.623446801367002</v>
      </c>
      <c r="I41" s="6">
        <v>4.2657999999999996</v>
      </c>
    </row>
    <row r="42" spans="8:9" x14ac:dyDescent="0.25">
      <c r="H42">
        <f t="shared" si="0"/>
        <v>89.122943645632006</v>
      </c>
      <c r="I42" s="6">
        <v>6.3095999999999997</v>
      </c>
    </row>
    <row r="43" spans="8:9" x14ac:dyDescent="0.25">
      <c r="H43">
        <f t="shared" si="0"/>
        <v>204.16999215110397</v>
      </c>
      <c r="I43" s="6">
        <v>11.2202</v>
      </c>
    </row>
    <row r="44" spans="8:9" x14ac:dyDescent="0.25">
      <c r="H44">
        <f t="shared" si="0"/>
        <v>309.02546321971198</v>
      </c>
      <c r="I44" s="6">
        <v>19.95</v>
      </c>
    </row>
    <row r="45" spans="8:9" x14ac:dyDescent="0.25">
      <c r="H45">
        <f t="shared" si="0"/>
        <v>3467.6348354559996</v>
      </c>
      <c r="I45" s="6">
        <v>141.25</v>
      </c>
    </row>
    <row r="46" spans="8:9" x14ac:dyDescent="0.25">
      <c r="H46">
        <f t="shared" si="0"/>
        <v>3981.8766249999999</v>
      </c>
      <c r="I46" s="6">
        <v>158.48929999999999</v>
      </c>
    </row>
    <row r="49" spans="8:10" x14ac:dyDescent="0.25">
      <c r="I49" t="s">
        <v>5</v>
      </c>
    </row>
    <row r="52" spans="8:10" x14ac:dyDescent="0.25">
      <c r="H52" s="1" t="s">
        <v>2</v>
      </c>
      <c r="I52" s="13" t="s">
        <v>3</v>
      </c>
      <c r="J52" s="7"/>
    </row>
    <row r="53" spans="8:10" x14ac:dyDescent="0.25">
      <c r="H53" s="3">
        <v>0.79430000000000001</v>
      </c>
      <c r="I53" s="10">
        <v>8.3199999999999996E-2</v>
      </c>
      <c r="J53" s="4">
        <f xml:space="preserve"> 0.0399*H53^3</f>
        <v>1.99952382531993E-2</v>
      </c>
    </row>
    <row r="54" spans="8:10" x14ac:dyDescent="0.25">
      <c r="H54" s="5">
        <v>0.70789999999999997</v>
      </c>
      <c r="I54" s="11">
        <v>9.1200000000000003E-2</v>
      </c>
      <c r="J54" s="6">
        <f t="shared" ref="J54:J68" si="1" xml:space="preserve"> 0.0399*H54^3</f>
        <v>1.41543077061561E-2</v>
      </c>
    </row>
    <row r="55" spans="8:10" x14ac:dyDescent="0.25">
      <c r="H55" s="5">
        <v>1</v>
      </c>
      <c r="I55" s="11">
        <v>0.14130000000000001</v>
      </c>
      <c r="J55" s="6">
        <f t="shared" si="1"/>
        <v>3.9899999999999998E-2</v>
      </c>
    </row>
    <row r="56" spans="8:10" x14ac:dyDescent="0.25">
      <c r="H56" s="5">
        <v>1.1220000000000001</v>
      </c>
      <c r="I56" s="11">
        <v>0.2455</v>
      </c>
      <c r="J56" s="6">
        <f t="shared" si="1"/>
        <v>5.6357467135200019E-2</v>
      </c>
    </row>
    <row r="57" spans="8:10" x14ac:dyDescent="0.25">
      <c r="H57" s="5">
        <v>1.6981999999999999</v>
      </c>
      <c r="I57" s="11">
        <v>0.28179999999999999</v>
      </c>
      <c r="J57" s="6">
        <f t="shared" si="1"/>
        <v>0.19540667967490319</v>
      </c>
    </row>
    <row r="58" spans="8:10" x14ac:dyDescent="0.25">
      <c r="H58" s="5">
        <v>1.2022999999999999</v>
      </c>
      <c r="I58" s="11">
        <v>0.79430000000000001</v>
      </c>
      <c r="J58" s="6">
        <f t="shared" si="1"/>
        <v>6.9344406741063278E-2</v>
      </c>
    </row>
    <row r="59" spans="8:10" x14ac:dyDescent="0.25">
      <c r="H59" s="5">
        <v>1.9953000000000001</v>
      </c>
      <c r="I59" s="11">
        <v>2.5118999999999998</v>
      </c>
      <c r="J59" s="6">
        <f t="shared" si="1"/>
        <v>0.31695492420346233</v>
      </c>
    </row>
    <row r="60" spans="8:10" x14ac:dyDescent="0.25">
      <c r="H60" s="5">
        <v>2.2387000000000001</v>
      </c>
      <c r="I60" s="11">
        <v>1.4125000000000001</v>
      </c>
      <c r="J60" s="6">
        <f t="shared" si="1"/>
        <v>0.44767268191265974</v>
      </c>
    </row>
    <row r="61" spans="8:10" x14ac:dyDescent="0.25">
      <c r="H61" s="5">
        <v>2.5118999999999998</v>
      </c>
      <c r="I61" s="11">
        <v>0.89129999999999998</v>
      </c>
      <c r="J61" s="6">
        <f t="shared" si="1"/>
        <v>0.63238263153034391</v>
      </c>
    </row>
    <row r="62" spans="8:10" x14ac:dyDescent="0.25">
      <c r="H62" s="5">
        <v>2.5118999999999998</v>
      </c>
      <c r="I62" s="11">
        <v>1.9953000000000001</v>
      </c>
      <c r="J62" s="6">
        <f t="shared" si="1"/>
        <v>0.63238263153034391</v>
      </c>
    </row>
    <row r="63" spans="8:10" x14ac:dyDescent="0.25">
      <c r="H63" s="5">
        <v>3.1623000000000001</v>
      </c>
      <c r="I63" s="11">
        <v>4.2657999999999996</v>
      </c>
      <c r="J63" s="6">
        <f t="shared" si="1"/>
        <v>1.2617755273745432</v>
      </c>
    </row>
    <row r="64" spans="8:10" x14ac:dyDescent="0.25">
      <c r="H64" s="5">
        <v>4.4668000000000001</v>
      </c>
      <c r="I64" s="11">
        <v>6.3095999999999997</v>
      </c>
      <c r="J64" s="6">
        <f t="shared" si="1"/>
        <v>3.5560054514607167</v>
      </c>
    </row>
    <row r="65" spans="3:10" x14ac:dyDescent="0.25">
      <c r="H65" s="5">
        <v>5.8883999999999999</v>
      </c>
      <c r="I65" s="11">
        <v>11.2202</v>
      </c>
      <c r="J65" s="6">
        <f t="shared" si="1"/>
        <v>8.1463826868290479</v>
      </c>
    </row>
    <row r="66" spans="3:10" x14ac:dyDescent="0.25">
      <c r="H66" s="5">
        <v>6.7607999999999997</v>
      </c>
      <c r="I66" s="11">
        <v>19.95</v>
      </c>
      <c r="J66" s="6">
        <f t="shared" si="1"/>
        <v>12.330115982466507</v>
      </c>
    </row>
    <row r="67" spans="3:10" x14ac:dyDescent="0.25">
      <c r="H67" s="5">
        <v>15.135999999999999</v>
      </c>
      <c r="I67" s="11">
        <v>141.25</v>
      </c>
      <c r="J67" s="6">
        <f t="shared" si="1"/>
        <v>138.35862993469436</v>
      </c>
    </row>
    <row r="68" spans="3:10" x14ac:dyDescent="0.25">
      <c r="H68" s="5">
        <v>15.85</v>
      </c>
      <c r="I68" s="11">
        <v>158.48929999999999</v>
      </c>
      <c r="J68" s="6">
        <f t="shared" si="1"/>
        <v>158.87687733749999</v>
      </c>
    </row>
    <row r="69" spans="3:10" x14ac:dyDescent="0.25">
      <c r="H69" s="9"/>
      <c r="I69" s="9"/>
      <c r="J69" s="9"/>
    </row>
    <row r="70" spans="3:10" x14ac:dyDescent="0.25">
      <c r="H70" s="9"/>
      <c r="I70" s="9"/>
      <c r="J70" s="9"/>
    </row>
    <row r="71" spans="3:10" x14ac:dyDescent="0.25">
      <c r="H71" s="9"/>
      <c r="I71" s="9"/>
      <c r="J71" s="9"/>
    </row>
    <row r="74" spans="3:10" x14ac:dyDescent="0.25">
      <c r="C74" t="s">
        <v>6</v>
      </c>
    </row>
    <row r="76" spans="3:10" x14ac:dyDescent="0.25">
      <c r="G76" s="1" t="s">
        <v>8</v>
      </c>
      <c r="H76" s="1" t="s">
        <v>7</v>
      </c>
      <c r="I76" s="13" t="s">
        <v>20</v>
      </c>
      <c r="J76" s="2" t="s">
        <v>3</v>
      </c>
    </row>
    <row r="77" spans="3:10" x14ac:dyDescent="0.25">
      <c r="G77" s="5" t="s">
        <v>9</v>
      </c>
      <c r="H77" s="3">
        <v>103</v>
      </c>
      <c r="I77">
        <f>H77/10</f>
        <v>10.3</v>
      </c>
      <c r="J77" s="4">
        <v>55</v>
      </c>
    </row>
    <row r="78" spans="3:10" x14ac:dyDescent="0.25">
      <c r="G78" s="5" t="s">
        <v>10</v>
      </c>
      <c r="H78" s="5">
        <v>136</v>
      </c>
      <c r="I78">
        <f t="shared" ref="I78:I85" si="2">H78/10</f>
        <v>13.6</v>
      </c>
      <c r="J78" s="6">
        <v>115</v>
      </c>
    </row>
    <row r="79" spans="3:10" x14ac:dyDescent="0.25">
      <c r="G79" s="5" t="s">
        <v>11</v>
      </c>
      <c r="H79" s="5">
        <v>201</v>
      </c>
      <c r="I79">
        <f t="shared" si="2"/>
        <v>20.100000000000001</v>
      </c>
      <c r="J79" s="6">
        <v>311</v>
      </c>
    </row>
    <row r="80" spans="3:10" x14ac:dyDescent="0.25">
      <c r="G80" s="5" t="s">
        <v>12</v>
      </c>
      <c r="H80" s="5">
        <v>267</v>
      </c>
      <c r="I80">
        <f t="shared" si="2"/>
        <v>26.7</v>
      </c>
      <c r="J80" s="6">
        <v>640</v>
      </c>
    </row>
    <row r="81" spans="7:10" x14ac:dyDescent="0.25">
      <c r="G81" s="5" t="s">
        <v>13</v>
      </c>
      <c r="H81" s="5">
        <v>348</v>
      </c>
      <c r="I81">
        <f t="shared" si="2"/>
        <v>34.799999999999997</v>
      </c>
      <c r="J81" s="6">
        <v>1230</v>
      </c>
    </row>
    <row r="82" spans="7:10" x14ac:dyDescent="0.25">
      <c r="G82" s="5" t="s">
        <v>14</v>
      </c>
      <c r="H82" s="5">
        <v>400</v>
      </c>
      <c r="I82">
        <f t="shared" si="2"/>
        <v>40</v>
      </c>
      <c r="J82" s="6">
        <v>1818</v>
      </c>
    </row>
    <row r="83" spans="7:10" x14ac:dyDescent="0.25">
      <c r="G83" s="5" t="s">
        <v>15</v>
      </c>
      <c r="H83" s="5">
        <v>504</v>
      </c>
      <c r="I83">
        <f t="shared" si="2"/>
        <v>50.4</v>
      </c>
      <c r="J83" s="6">
        <v>3300</v>
      </c>
    </row>
    <row r="84" spans="7:10" x14ac:dyDescent="0.25">
      <c r="G84" s="5" t="s">
        <v>16</v>
      </c>
      <c r="H84" s="5">
        <v>512</v>
      </c>
      <c r="I84">
        <f t="shared" si="2"/>
        <v>51.2</v>
      </c>
      <c r="J84" s="6">
        <v>3500</v>
      </c>
    </row>
    <row r="85" spans="7:10" x14ac:dyDescent="0.25">
      <c r="G85" s="5" t="s">
        <v>17</v>
      </c>
      <c r="H85" s="5">
        <v>534</v>
      </c>
      <c r="I85">
        <f t="shared" si="2"/>
        <v>53.4</v>
      </c>
      <c r="J85" s="6">
        <v>4000</v>
      </c>
    </row>
    <row r="86" spans="7:10" x14ac:dyDescent="0.25">
      <c r="H86" s="9"/>
      <c r="I86" s="9"/>
      <c r="J86" s="9"/>
    </row>
    <row r="87" spans="7:10" x14ac:dyDescent="0.25">
      <c r="H87" s="9"/>
      <c r="I87" s="9"/>
      <c r="J87" s="9"/>
    </row>
    <row r="88" spans="7:10" x14ac:dyDescent="0.25">
      <c r="H88" s="9"/>
      <c r="I88" s="9"/>
      <c r="J88" s="9"/>
    </row>
    <row r="89" spans="7:10" x14ac:dyDescent="0.25">
      <c r="H89" s="9"/>
      <c r="I89" s="9"/>
      <c r="J89" s="9"/>
    </row>
    <row r="90" spans="7:10" x14ac:dyDescent="0.25">
      <c r="H90" s="9"/>
      <c r="I90" s="9"/>
      <c r="J90" s="9"/>
    </row>
    <row r="91" spans="7:10" x14ac:dyDescent="0.25">
      <c r="H91" s="9"/>
      <c r="I91" s="9"/>
      <c r="J91" s="9"/>
    </row>
    <row r="92" spans="7:10" x14ac:dyDescent="0.25">
      <c r="H92" s="9"/>
      <c r="I92" s="9"/>
      <c r="J92" s="9"/>
    </row>
    <row r="93" spans="7:10" x14ac:dyDescent="0.25">
      <c r="H93" s="1"/>
      <c r="I93" s="12" t="s">
        <v>4</v>
      </c>
      <c r="J93" s="9"/>
    </row>
    <row r="94" spans="7:10" x14ac:dyDescent="0.25">
      <c r="H94" s="9">
        <f xml:space="preserve"> I77^3</f>
        <v>1092.7270000000003</v>
      </c>
      <c r="I94" s="4">
        <v>55</v>
      </c>
      <c r="J94" s="9"/>
    </row>
    <row r="95" spans="7:10" x14ac:dyDescent="0.25">
      <c r="H95" s="9">
        <f t="shared" ref="H95:H102" si="3" xml:space="preserve"> I78^3</f>
        <v>2515.4559999999997</v>
      </c>
      <c r="I95" s="6">
        <v>115</v>
      </c>
      <c r="J95" s="9"/>
    </row>
    <row r="96" spans="7:10" x14ac:dyDescent="0.25">
      <c r="H96" s="9">
        <f t="shared" si="3"/>
        <v>8120.6010000000015</v>
      </c>
      <c r="I96" s="6">
        <v>311</v>
      </c>
      <c r="J96" s="9"/>
    </row>
    <row r="97" spans="3:9" x14ac:dyDescent="0.25">
      <c r="H97" s="9">
        <f t="shared" si="3"/>
        <v>19034.163</v>
      </c>
      <c r="I97" s="6">
        <v>640</v>
      </c>
    </row>
    <row r="98" spans="3:9" x14ac:dyDescent="0.25">
      <c r="H98" s="9">
        <f t="shared" si="3"/>
        <v>42144.191999999988</v>
      </c>
      <c r="I98" s="6">
        <v>1230</v>
      </c>
    </row>
    <row r="99" spans="3:9" x14ac:dyDescent="0.25">
      <c r="H99" s="9">
        <f t="shared" si="3"/>
        <v>64000</v>
      </c>
      <c r="I99" s="6">
        <v>1818</v>
      </c>
    </row>
    <row r="100" spans="3:9" x14ac:dyDescent="0.25">
      <c r="H100" s="9">
        <f t="shared" si="3"/>
        <v>128024.06399999998</v>
      </c>
      <c r="I100" s="6">
        <v>3300</v>
      </c>
    </row>
    <row r="101" spans="3:9" x14ac:dyDescent="0.25">
      <c r="H101" s="9">
        <f t="shared" si="3"/>
        <v>134217.72800000003</v>
      </c>
      <c r="I101" s="6">
        <v>3500</v>
      </c>
    </row>
    <row r="102" spans="3:9" x14ac:dyDescent="0.25">
      <c r="H102" s="9">
        <f t="shared" si="3"/>
        <v>152273.304</v>
      </c>
      <c r="I102" s="6">
        <v>4000</v>
      </c>
    </row>
    <row r="103" spans="3:9" x14ac:dyDescent="0.25">
      <c r="H103" s="9"/>
    </row>
    <row r="110" spans="3:9" x14ac:dyDescent="0.25">
      <c r="C110" t="s">
        <v>21</v>
      </c>
    </row>
    <row r="113" spans="8:10" x14ac:dyDescent="0.25">
      <c r="H113" s="1" t="s">
        <v>2</v>
      </c>
      <c r="I113" s="13" t="s">
        <v>3</v>
      </c>
      <c r="J113" s="7"/>
    </row>
    <row r="114" spans="8:10" x14ac:dyDescent="0.25">
      <c r="H114" s="3">
        <v>10.3</v>
      </c>
      <c r="I114" s="10">
        <v>55</v>
      </c>
      <c r="J114" s="9">
        <f xml:space="preserve"> 0.0255*H114^3</f>
        <v>27.864538500000005</v>
      </c>
    </row>
    <row r="115" spans="8:10" x14ac:dyDescent="0.25">
      <c r="H115" s="5">
        <v>13.6</v>
      </c>
      <c r="I115" s="11">
        <v>115</v>
      </c>
      <c r="J115" s="9">
        <f t="shared" ref="J115:J122" si="4" xml:space="preserve"> 0.0255*H115^3</f>
        <v>64.144127999999981</v>
      </c>
    </row>
    <row r="116" spans="8:10" x14ac:dyDescent="0.25">
      <c r="H116" s="5">
        <v>20.100000000000001</v>
      </c>
      <c r="I116" s="11">
        <v>311</v>
      </c>
      <c r="J116" s="9">
        <f t="shared" si="4"/>
        <v>207.07532550000002</v>
      </c>
    </row>
    <row r="117" spans="8:10" x14ac:dyDescent="0.25">
      <c r="H117" s="5">
        <v>26.7</v>
      </c>
      <c r="I117" s="11">
        <v>640</v>
      </c>
      <c r="J117" s="9">
        <f t="shared" si="4"/>
        <v>485.37115649999998</v>
      </c>
    </row>
    <row r="118" spans="8:10" x14ac:dyDescent="0.25">
      <c r="H118" s="5">
        <v>34.799999999999997</v>
      </c>
      <c r="I118" s="11">
        <v>1230</v>
      </c>
      <c r="J118" s="9">
        <f t="shared" si="4"/>
        <v>1074.6768959999997</v>
      </c>
    </row>
    <row r="119" spans="8:10" x14ac:dyDescent="0.25">
      <c r="H119" s="5">
        <v>40</v>
      </c>
      <c r="I119" s="11">
        <v>1818</v>
      </c>
      <c r="J119" s="9">
        <f t="shared" si="4"/>
        <v>1632</v>
      </c>
    </row>
    <row r="120" spans="8:10" x14ac:dyDescent="0.25">
      <c r="H120" s="5">
        <v>50.4</v>
      </c>
      <c r="I120" s="11">
        <v>3300</v>
      </c>
      <c r="J120" s="9">
        <f t="shared" si="4"/>
        <v>3264.6136319999996</v>
      </c>
    </row>
    <row r="121" spans="8:10" x14ac:dyDescent="0.25">
      <c r="H121" s="5">
        <v>51.2</v>
      </c>
      <c r="I121" s="11">
        <v>3500</v>
      </c>
      <c r="J121" s="9">
        <f t="shared" si="4"/>
        <v>3422.5520640000004</v>
      </c>
    </row>
    <row r="122" spans="8:10" x14ac:dyDescent="0.25">
      <c r="H122" s="5">
        <v>53.4</v>
      </c>
      <c r="I122" s="11">
        <v>4000</v>
      </c>
      <c r="J122" s="9">
        <f t="shared" si="4"/>
        <v>3882.9692519999999</v>
      </c>
    </row>
    <row r="123" spans="8:10" x14ac:dyDescent="0.25">
      <c r="H123" s="9"/>
      <c r="I123" s="9"/>
      <c r="J123" s="9"/>
    </row>
    <row r="124" spans="8:10" x14ac:dyDescent="0.25">
      <c r="H124" s="9"/>
      <c r="I124" s="9"/>
      <c r="J124" s="9"/>
    </row>
    <row r="125" spans="8:10" x14ac:dyDescent="0.25">
      <c r="H125" s="9"/>
      <c r="I125" s="9"/>
      <c r="J125" s="9"/>
    </row>
    <row r="126" spans="8:10" x14ac:dyDescent="0.25">
      <c r="H126" s="9"/>
      <c r="I126" s="9"/>
      <c r="J126" s="9"/>
    </row>
    <row r="127" spans="8:10" x14ac:dyDescent="0.25">
      <c r="H127" s="9"/>
      <c r="I127" s="9"/>
      <c r="J127" s="9"/>
    </row>
    <row r="128" spans="8:10" x14ac:dyDescent="0.25">
      <c r="H128" s="9"/>
      <c r="I128" s="9"/>
      <c r="J128" s="9"/>
    </row>
    <row r="129" spans="8:10" x14ac:dyDescent="0.25">
      <c r="H129" s="9"/>
      <c r="I129" s="9"/>
      <c r="J129" s="9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RowHeight="15" x14ac:dyDescent="0.25"/>
  <cols>
    <col min="1" max="1" width="24.42578125" customWidth="1"/>
    <col min="2" max="2" width="20.42578125" customWidth="1"/>
  </cols>
  <sheetData>
    <row r="1" spans="1:5" x14ac:dyDescent="0.25">
      <c r="A1" s="9"/>
      <c r="B1" s="9"/>
      <c r="C1" s="9"/>
      <c r="D1" s="9"/>
      <c r="E1" s="9"/>
    </row>
    <row r="2" spans="1:5" x14ac:dyDescent="0.25">
      <c r="A2" s="9"/>
      <c r="B2" s="9"/>
      <c r="C2" s="9"/>
      <c r="D2" s="9"/>
      <c r="E2" s="9"/>
    </row>
    <row r="3" spans="1:5" x14ac:dyDescent="0.25">
      <c r="A3" s="9"/>
      <c r="B3" s="9"/>
      <c r="C3" s="9"/>
      <c r="D3" s="9"/>
      <c r="E3" s="9"/>
    </row>
    <row r="4" spans="1:5" x14ac:dyDescent="0.25">
      <c r="A4" s="9"/>
      <c r="B4" s="9"/>
      <c r="C4" s="9"/>
      <c r="D4" s="9"/>
      <c r="E4" s="9"/>
    </row>
    <row r="5" spans="1:5" x14ac:dyDescent="0.25">
      <c r="A5" s="9"/>
      <c r="B5" s="9"/>
      <c r="C5" s="9"/>
      <c r="D5" s="9"/>
      <c r="E5" s="9"/>
    </row>
    <row r="6" spans="1:5" x14ac:dyDescent="0.25">
      <c r="A6" s="9"/>
      <c r="B6" s="9"/>
      <c r="C6" s="9"/>
      <c r="D6" s="9"/>
      <c r="E6" s="9"/>
    </row>
    <row r="7" spans="1:5" x14ac:dyDescent="0.25">
      <c r="A7" s="9"/>
      <c r="B7" s="9"/>
      <c r="C7" s="9"/>
      <c r="D7" s="9"/>
      <c r="E7" s="9"/>
    </row>
    <row r="8" spans="1:5" x14ac:dyDescent="0.25">
      <c r="A8" s="9"/>
      <c r="B8" s="9"/>
      <c r="C8" s="9"/>
      <c r="D8" s="9"/>
      <c r="E8" s="9"/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9"/>
      <c r="C11" s="9"/>
      <c r="D11" s="9"/>
      <c r="E11" s="9"/>
    </row>
    <row r="12" spans="1:5" x14ac:dyDescent="0.25">
      <c r="A12" s="9"/>
      <c r="B12" s="9"/>
      <c r="C12" s="9"/>
      <c r="D12" s="9"/>
      <c r="E12" s="9"/>
    </row>
    <row r="13" spans="1:5" x14ac:dyDescent="0.25">
      <c r="A13" s="9"/>
      <c r="B13" s="9"/>
      <c r="C13" s="9"/>
      <c r="D13" s="9"/>
      <c r="E13" s="9"/>
    </row>
    <row r="14" spans="1:5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22" spans="1:5" x14ac:dyDescent="0.25">
      <c r="A22" s="9"/>
      <c r="B22" s="9"/>
      <c r="C22" s="9"/>
      <c r="D22" s="9"/>
      <c r="E22" s="9"/>
    </row>
    <row r="23" spans="1:5" x14ac:dyDescent="0.25">
      <c r="A23" s="9"/>
      <c r="B23" s="9"/>
      <c r="C23" s="9"/>
      <c r="D23" s="9"/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A26" s="9"/>
      <c r="B26" s="9"/>
      <c r="C26" s="9"/>
      <c r="D26" s="9"/>
      <c r="E26" s="9"/>
    </row>
    <row r="27" spans="1:5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9"/>
      <c r="C29" s="9"/>
      <c r="D29" s="9"/>
      <c r="E29" s="9"/>
    </row>
    <row r="30" spans="1:5" x14ac:dyDescent="0.25">
      <c r="A30" s="9"/>
      <c r="B30" s="9"/>
      <c r="C30" s="9"/>
      <c r="D30" s="9"/>
      <c r="E30" s="9"/>
    </row>
    <row r="31" spans="1:5" x14ac:dyDescent="0.25">
      <c r="A31" s="9"/>
      <c r="B31" s="9"/>
      <c r="C31" s="9"/>
      <c r="D31" s="9"/>
      <c r="E31" s="9"/>
    </row>
    <row r="32" spans="1:5" x14ac:dyDescent="0.25">
      <c r="A32" s="9"/>
      <c r="B32" s="9"/>
      <c r="C32" s="9"/>
      <c r="D32" s="9"/>
      <c r="E32" s="9"/>
    </row>
    <row r="33" spans="1:5" x14ac:dyDescent="0.25">
      <c r="A33" s="9"/>
      <c r="B33" s="9"/>
      <c r="C33" s="9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9"/>
      <c r="C36" s="9"/>
      <c r="D36" s="9"/>
      <c r="E36" s="9"/>
    </row>
    <row r="37" spans="1:5" x14ac:dyDescent="0.25">
      <c r="A37" s="9"/>
      <c r="B37" s="9"/>
      <c r="C37" s="9"/>
      <c r="D37" s="9"/>
      <c r="E37" s="9"/>
    </row>
    <row r="38" spans="1:5" x14ac:dyDescent="0.25">
      <c r="A38" s="9"/>
      <c r="B38" s="9"/>
    </row>
    <row r="39" spans="1:5" x14ac:dyDescent="0.25">
      <c r="A39" s="9"/>
      <c r="B39" s="9"/>
    </row>
    <row r="40" spans="1:5" x14ac:dyDescent="0.25">
      <c r="A40" s="9"/>
      <c r="B40" s="9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John Abernathy</dc:creator>
  <cp:lastModifiedBy>Abernathy, Zachary John</cp:lastModifiedBy>
  <dcterms:created xsi:type="dcterms:W3CDTF">2012-02-01T19:18:11Z</dcterms:created>
  <dcterms:modified xsi:type="dcterms:W3CDTF">2019-01-29T15:57:55Z</dcterms:modified>
</cp:coreProperties>
</file>