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90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4" l="1"/>
  <c r="J12" i="4"/>
  <c r="J13" i="4"/>
  <c r="J14" i="4"/>
  <c r="J15" i="4"/>
  <c r="J16" i="4"/>
  <c r="J17" i="4"/>
  <c r="I11" i="4"/>
  <c r="I12" i="4"/>
  <c r="I13" i="4"/>
  <c r="I14" i="4"/>
  <c r="I15" i="4"/>
  <c r="I16" i="4"/>
  <c r="I17" i="4"/>
  <c r="J10" i="4"/>
  <c r="I10" i="4"/>
  <c r="I6" i="4"/>
  <c r="H6" i="4"/>
  <c r="I3" i="4"/>
  <c r="H3" i="4"/>
  <c r="F5" i="4"/>
  <c r="F6" i="4"/>
  <c r="F7" i="4" s="1"/>
  <c r="F8" i="4" s="1"/>
  <c r="F9" i="4" s="1"/>
  <c r="F10" i="4" s="1"/>
  <c r="F11" i="4" s="1"/>
  <c r="F4" i="4"/>
  <c r="F3" i="4"/>
  <c r="E5" i="4"/>
  <c r="E6" i="4"/>
  <c r="E7" i="4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4" i="4"/>
  <c r="D5" i="4" l="1"/>
  <c r="D6" i="4"/>
  <c r="D7" i="4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4" i="4"/>
  <c r="D3" i="4"/>
  <c r="C5" i="4"/>
  <c r="C6" i="4"/>
  <c r="C7" i="4"/>
  <c r="C8" i="4" s="1"/>
  <c r="C9" i="4" s="1"/>
  <c r="C10" i="4" s="1"/>
  <c r="C11" i="4" s="1"/>
  <c r="C4" i="4"/>
  <c r="C3" i="4"/>
  <c r="B5" i="4"/>
  <c r="B6" i="4"/>
  <c r="B7" i="4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4" i="4"/>
  <c r="B3" i="4"/>
  <c r="A5" i="4"/>
  <c r="A6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4" i="4"/>
  <c r="A3" i="4"/>
  <c r="C3" i="3"/>
  <c r="C4" i="3"/>
  <c r="C5" i="3"/>
  <c r="C6" i="3"/>
  <c r="C7" i="3"/>
  <c r="C2" i="3"/>
  <c r="B4" i="3"/>
  <c r="B5" i="3"/>
  <c r="B6" i="3"/>
  <c r="B7" i="3" s="1"/>
  <c r="B3" i="3"/>
  <c r="A4" i="3"/>
  <c r="A5" i="3"/>
  <c r="A6" i="3"/>
  <c r="A7" i="3" s="1"/>
  <c r="A3" i="3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3" i="2"/>
  <c r="H5" i="2"/>
  <c r="H6" i="2" s="1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4" i="2"/>
  <c r="H3" i="2"/>
  <c r="H2" i="2"/>
  <c r="E28" i="2"/>
  <c r="E5" i="2"/>
  <c r="E6" i="2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4" i="2"/>
  <c r="E3" i="2"/>
  <c r="E2" i="2"/>
  <c r="B28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3" i="2"/>
  <c r="B2" i="2"/>
  <c r="A4" i="2"/>
  <c r="A5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3" i="2"/>
  <c r="A2" i="2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" i="1"/>
  <c r="H28" i="2" l="1"/>
  <c r="L2" i="1"/>
  <c r="K2" i="1"/>
  <c r="I2" i="1"/>
  <c r="H2" i="1"/>
  <c r="H3" i="1" s="1"/>
  <c r="H4" i="1" s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L3" i="1"/>
  <c r="L4" i="1" s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K3" i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I3" i="1"/>
  <c r="I4" i="1" s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E2" i="1"/>
  <c r="E3" i="1" s="1"/>
  <c r="B2" i="1"/>
  <c r="B3" i="1" s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E4" i="1" l="1"/>
  <c r="E5" i="1" l="1"/>
  <c r="E6" i="1" l="1"/>
  <c r="E7" i="1" l="1"/>
  <c r="E8" i="1" l="1"/>
  <c r="E9" i="1" l="1"/>
  <c r="E10" i="1" l="1"/>
  <c r="E11" i="1" l="1"/>
  <c r="E12" i="1" l="1"/>
  <c r="E13" i="1" l="1"/>
  <c r="E14" i="1" l="1"/>
  <c r="E15" i="1" l="1"/>
  <c r="E16" i="1" l="1"/>
  <c r="E17" i="1" l="1"/>
  <c r="E18" i="1" l="1"/>
  <c r="E19" i="1" l="1"/>
  <c r="E20" i="1" l="1"/>
  <c r="E21" i="1" l="1"/>
  <c r="E22" i="1" l="1"/>
</calcChain>
</file>

<file path=xl/sharedStrings.xml><?xml version="1.0" encoding="utf-8"?>
<sst xmlns="http://schemas.openxmlformats.org/spreadsheetml/2006/main" count="32" uniqueCount="27">
  <si>
    <t>Year</t>
  </si>
  <si>
    <t>Plan 1</t>
  </si>
  <si>
    <t>Plan 2</t>
  </si>
  <si>
    <t>Deal 1</t>
  </si>
  <si>
    <t>Deal 2</t>
  </si>
  <si>
    <t>Deal 3</t>
  </si>
  <si>
    <t>Monthly payment</t>
  </si>
  <si>
    <t>Total cost of car:</t>
  </si>
  <si>
    <t>Value</t>
  </si>
  <si>
    <t>Years</t>
  </si>
  <si>
    <t xml:space="preserve">Ex 1 </t>
  </si>
  <si>
    <t>Ex 2</t>
  </si>
  <si>
    <t>Ex 3</t>
  </si>
  <si>
    <t>Ex 4</t>
  </si>
  <si>
    <t>Ex 5</t>
  </si>
  <si>
    <t>The Rule of 70:</t>
  </si>
  <si>
    <t>Ex 1,3, &amp; 4</t>
  </si>
  <si>
    <t>Ex 2 &amp; 5</t>
  </si>
  <si>
    <t>Interest rate</t>
  </si>
  <si>
    <t>Doubling time</t>
  </si>
  <si>
    <t>Rule of 70</t>
  </si>
  <si>
    <t>strain</t>
  </si>
  <si>
    <t>Time</t>
  </si>
  <si>
    <t>W</t>
  </si>
  <si>
    <t>R</t>
  </si>
  <si>
    <t>S</t>
  </si>
  <si>
    <t>Bacteria growth (Time: hours, Population: millions of organisms per milliliter)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</si>
</sst>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5.9398512685914263E-2"/>
                  <c:y val="-0.183184237386993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Sheet4!$I$10:$I$17</c:f>
              <c:numCache>
                <c:formatCode>General</c:formatCode>
                <c:ptCount val="8"/>
                <c:pt idx="0">
                  <c:v>35.002788781146499</c:v>
                </c:pt>
                <c:pt idx="1">
                  <c:v>23.449772250437736</c:v>
                </c:pt>
                <c:pt idx="2">
                  <c:v>14.206699082890461</c:v>
                </c:pt>
                <c:pt idx="3">
                  <c:v>10.244768351058712</c:v>
                </c:pt>
                <c:pt idx="4">
                  <c:v>9.0064683420005878</c:v>
                </c:pt>
                <c:pt idx="5">
                  <c:v>7.2725408973417123</c:v>
                </c:pt>
                <c:pt idx="6">
                  <c:v>4.9594844546403909</c:v>
                </c:pt>
                <c:pt idx="7">
                  <c:v>3.8017840169239308</c:v>
                </c:pt>
              </c:numCache>
            </c:numRef>
          </c:xVal>
          <c:yVal>
            <c:numRef>
              <c:f>Sheet4!$J$10:$J$17</c:f>
              <c:numCache>
                <c:formatCode>General</c:formatCode>
                <c:ptCount val="8"/>
                <c:pt idx="0">
                  <c:v>35</c:v>
                </c:pt>
                <c:pt idx="1">
                  <c:v>23.333333333333332</c:v>
                </c:pt>
                <c:pt idx="2">
                  <c:v>14</c:v>
                </c:pt>
                <c:pt idx="3">
                  <c:v>10</c:v>
                </c:pt>
                <c:pt idx="4">
                  <c:v>8.75</c:v>
                </c:pt>
                <c:pt idx="5">
                  <c:v>7</c:v>
                </c:pt>
                <c:pt idx="6">
                  <c:v>4.666666666666667</c:v>
                </c:pt>
                <c:pt idx="7">
                  <c:v>3.5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2E5-45BD-86D3-8E16BF3A5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872064"/>
        <c:axId val="90877952"/>
      </c:scatterChart>
      <c:valAx>
        <c:axId val="90872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877952"/>
        <c:crosses val="autoZero"/>
        <c:crossBetween val="midCat"/>
      </c:valAx>
      <c:valAx>
        <c:axId val="9087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872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1"/>
            <c:dispEq val="1"/>
            <c:trendlineLbl>
              <c:layout>
                <c:manualLayout>
                  <c:x val="0.10064501312335958"/>
                  <c:y val="-0.3880435258092738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Sheet5!$A$3:$A$8</c:f>
              <c:numCache>
                <c:formatCode>General</c:formatCode>
                <c:ptCount val="6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17</c:v>
                </c:pt>
                <c:pt idx="4">
                  <c:v>20</c:v>
                </c:pt>
                <c:pt idx="5">
                  <c:v>24</c:v>
                </c:pt>
              </c:numCache>
            </c:numRef>
          </c:xVal>
          <c:yVal>
            <c:numRef>
              <c:f>Sheet5!$B$3:$B$8</c:f>
              <c:numCache>
                <c:formatCode>General</c:formatCode>
                <c:ptCount val="6"/>
                <c:pt idx="0">
                  <c:v>7.9</c:v>
                </c:pt>
                <c:pt idx="1">
                  <c:v>17.3</c:v>
                </c:pt>
                <c:pt idx="2">
                  <c:v>44.7</c:v>
                </c:pt>
                <c:pt idx="3">
                  <c:v>119.3</c:v>
                </c:pt>
                <c:pt idx="4">
                  <c:v>41.3</c:v>
                </c:pt>
                <c:pt idx="5">
                  <c:v>41.3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1F-424A-B3BA-14DE6E664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707072"/>
        <c:axId val="90708608"/>
      </c:scatterChart>
      <c:valAx>
        <c:axId val="90707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08608"/>
        <c:crosses val="autoZero"/>
        <c:crossBetween val="midCat"/>
      </c:valAx>
      <c:valAx>
        <c:axId val="9070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07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3</xdr:row>
      <xdr:rowOff>19050</xdr:rowOff>
    </xdr:from>
    <xdr:to>
      <xdr:col>18</xdr:col>
      <xdr:colOff>190500</xdr:colOff>
      <xdr:row>16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4</xdr:row>
      <xdr:rowOff>133350</xdr:rowOff>
    </xdr:from>
    <xdr:to>
      <xdr:col>12</xdr:col>
      <xdr:colOff>190500</xdr:colOff>
      <xdr:row>19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C2" sqref="C2"/>
    </sheetView>
  </sheetViews>
  <sheetFormatPr defaultRowHeight="15" x14ac:dyDescent="0.25"/>
  <sheetData>
    <row r="1" spans="1:12" x14ac:dyDescent="0.25">
      <c r="A1" t="s">
        <v>0</v>
      </c>
      <c r="B1" t="s">
        <v>1</v>
      </c>
      <c r="E1" t="s">
        <v>2</v>
      </c>
      <c r="H1" t="s">
        <v>1</v>
      </c>
      <c r="I1" t="s">
        <v>2</v>
      </c>
      <c r="K1" t="s">
        <v>1</v>
      </c>
      <c r="L1" t="s">
        <v>2</v>
      </c>
    </row>
    <row r="2" spans="1:12" x14ac:dyDescent="0.25">
      <c r="A2">
        <f>0</f>
        <v>0</v>
      </c>
      <c r="B2" s="1">
        <f>1000</f>
        <v>1000</v>
      </c>
      <c r="C2" s="1">
        <f>100*A2+1000</f>
        <v>1000</v>
      </c>
      <c r="D2" s="1"/>
      <c r="E2" s="1">
        <f>1000</f>
        <v>1000</v>
      </c>
      <c r="F2" s="1">
        <f>1000*(1.08)^A2</f>
        <v>1000</v>
      </c>
      <c r="H2" s="1">
        <f>500</f>
        <v>500</v>
      </c>
      <c r="I2" s="1">
        <f>500</f>
        <v>500</v>
      </c>
      <c r="K2" s="1">
        <f>2000</f>
        <v>2000</v>
      </c>
      <c r="L2" s="1">
        <f>2000</f>
        <v>2000</v>
      </c>
    </row>
    <row r="3" spans="1:12" x14ac:dyDescent="0.25">
      <c r="A3">
        <f>A2+1</f>
        <v>1</v>
      </c>
      <c r="B3" s="1">
        <f>B2+100</f>
        <v>1100</v>
      </c>
      <c r="C3" s="1">
        <f t="shared" ref="C3:C22" si="0">100*A3+1000</f>
        <v>1100</v>
      </c>
      <c r="D3" s="1"/>
      <c r="E3" s="1">
        <f>E2+E2*0.08</f>
        <v>1080</v>
      </c>
      <c r="F3" s="1">
        <f t="shared" ref="F3:F22" si="1">1000*(1.08)^A3</f>
        <v>1080</v>
      </c>
      <c r="H3" s="1">
        <f>H2+100</f>
        <v>600</v>
      </c>
      <c r="I3" s="1">
        <f>I2+I2*0.08</f>
        <v>540</v>
      </c>
      <c r="K3" s="1">
        <f>K2+100</f>
        <v>2100</v>
      </c>
      <c r="L3" s="1">
        <f>L2+L2*0.08</f>
        <v>2160</v>
      </c>
    </row>
    <row r="4" spans="1:12" x14ac:dyDescent="0.25">
      <c r="A4">
        <f t="shared" ref="A4:A21" si="2">A3+1</f>
        <v>2</v>
      </c>
      <c r="B4" s="1">
        <f t="shared" ref="B4:B22" si="3">B3+100</f>
        <v>1200</v>
      </c>
      <c r="C4" s="1">
        <f t="shared" si="0"/>
        <v>1200</v>
      </c>
      <c r="D4" s="1"/>
      <c r="E4" s="1">
        <f t="shared" ref="E4:E22" si="4">E3+E3*0.08</f>
        <v>1166.4000000000001</v>
      </c>
      <c r="F4" s="1">
        <f t="shared" si="1"/>
        <v>1166.4000000000001</v>
      </c>
      <c r="H4" s="1">
        <f t="shared" ref="H4:H22" si="5">H3+100</f>
        <v>700</v>
      </c>
      <c r="I4" s="1">
        <f t="shared" ref="I4:I22" si="6">I3+I3*0.08</f>
        <v>583.20000000000005</v>
      </c>
      <c r="K4" s="1">
        <f t="shared" ref="K4:K22" si="7">K3+100</f>
        <v>2200</v>
      </c>
      <c r="L4" s="1">
        <f t="shared" ref="L4:L22" si="8">L3+L3*0.08</f>
        <v>2332.8000000000002</v>
      </c>
    </row>
    <row r="5" spans="1:12" x14ac:dyDescent="0.25">
      <c r="A5">
        <f t="shared" si="2"/>
        <v>3</v>
      </c>
      <c r="B5" s="1">
        <f t="shared" si="3"/>
        <v>1300</v>
      </c>
      <c r="C5" s="1">
        <f t="shared" si="0"/>
        <v>1300</v>
      </c>
      <c r="D5" s="1"/>
      <c r="E5" s="1">
        <f t="shared" si="4"/>
        <v>1259.712</v>
      </c>
      <c r="F5" s="1">
        <f t="shared" si="1"/>
        <v>1259.7120000000002</v>
      </c>
      <c r="H5" s="1">
        <f t="shared" si="5"/>
        <v>800</v>
      </c>
      <c r="I5" s="1">
        <f t="shared" si="6"/>
        <v>629.85599999999999</v>
      </c>
      <c r="K5" s="1">
        <f t="shared" si="7"/>
        <v>2300</v>
      </c>
      <c r="L5" s="1">
        <f t="shared" si="8"/>
        <v>2519.424</v>
      </c>
    </row>
    <row r="6" spans="1:12" x14ac:dyDescent="0.25">
      <c r="A6">
        <f t="shared" si="2"/>
        <v>4</v>
      </c>
      <c r="B6" s="1">
        <f t="shared" si="3"/>
        <v>1400</v>
      </c>
      <c r="C6" s="1">
        <f t="shared" si="0"/>
        <v>1400</v>
      </c>
      <c r="D6" s="1"/>
      <c r="E6" s="1">
        <f t="shared" si="4"/>
        <v>1360.4889599999999</v>
      </c>
      <c r="F6" s="1">
        <f t="shared" si="1"/>
        <v>1360.4889600000004</v>
      </c>
      <c r="H6" s="1">
        <f t="shared" si="5"/>
        <v>900</v>
      </c>
      <c r="I6" s="1">
        <f t="shared" si="6"/>
        <v>680.24447999999995</v>
      </c>
      <c r="K6" s="1">
        <f t="shared" si="7"/>
        <v>2400</v>
      </c>
      <c r="L6" s="1">
        <f t="shared" si="8"/>
        <v>2720.9779199999998</v>
      </c>
    </row>
    <row r="7" spans="1:12" x14ac:dyDescent="0.25">
      <c r="A7">
        <f t="shared" si="2"/>
        <v>5</v>
      </c>
      <c r="B7" s="1">
        <f t="shared" si="3"/>
        <v>1500</v>
      </c>
      <c r="C7" s="1">
        <f t="shared" si="0"/>
        <v>1500</v>
      </c>
      <c r="D7" s="1"/>
      <c r="E7" s="1">
        <f t="shared" si="4"/>
        <v>1469.3280768</v>
      </c>
      <c r="F7" s="1">
        <f t="shared" si="1"/>
        <v>1469.3280768000004</v>
      </c>
      <c r="H7" s="1">
        <f t="shared" si="5"/>
        <v>1000</v>
      </c>
      <c r="I7" s="1">
        <f t="shared" si="6"/>
        <v>734.66403839999998</v>
      </c>
      <c r="K7" s="1">
        <f t="shared" si="7"/>
        <v>2500</v>
      </c>
      <c r="L7" s="1">
        <f t="shared" si="8"/>
        <v>2938.6561535999999</v>
      </c>
    </row>
    <row r="8" spans="1:12" x14ac:dyDescent="0.25">
      <c r="A8">
        <f t="shared" si="2"/>
        <v>6</v>
      </c>
      <c r="B8" s="1">
        <f t="shared" si="3"/>
        <v>1600</v>
      </c>
      <c r="C8" s="1">
        <f t="shared" si="0"/>
        <v>1600</v>
      </c>
      <c r="D8" s="1"/>
      <c r="E8" s="1">
        <f t="shared" si="4"/>
        <v>1586.8743229439999</v>
      </c>
      <c r="F8" s="1">
        <f t="shared" si="1"/>
        <v>1586.8743229440006</v>
      </c>
      <c r="H8" s="1">
        <f t="shared" si="5"/>
        <v>1100</v>
      </c>
      <c r="I8" s="1">
        <f t="shared" si="6"/>
        <v>793.43716147199996</v>
      </c>
      <c r="K8" s="1">
        <f t="shared" si="7"/>
        <v>2600</v>
      </c>
      <c r="L8" s="1">
        <f t="shared" si="8"/>
        <v>3173.7486458879998</v>
      </c>
    </row>
    <row r="9" spans="1:12" x14ac:dyDescent="0.25">
      <c r="A9">
        <f t="shared" si="2"/>
        <v>7</v>
      </c>
      <c r="B9" s="1">
        <f t="shared" si="3"/>
        <v>1700</v>
      </c>
      <c r="C9" s="1">
        <f t="shared" si="0"/>
        <v>1700</v>
      </c>
      <c r="D9" s="1"/>
      <c r="E9" s="1">
        <f t="shared" si="4"/>
        <v>1713.82426877952</v>
      </c>
      <c r="F9" s="1">
        <f t="shared" si="1"/>
        <v>1713.8242687795207</v>
      </c>
      <c r="H9" s="1">
        <f t="shared" si="5"/>
        <v>1200</v>
      </c>
      <c r="I9" s="1">
        <f t="shared" si="6"/>
        <v>856.91213438976001</v>
      </c>
      <c r="K9" s="1">
        <f t="shared" si="7"/>
        <v>2700</v>
      </c>
      <c r="L9" s="1">
        <f t="shared" si="8"/>
        <v>3427.6485375590401</v>
      </c>
    </row>
    <row r="10" spans="1:12" x14ac:dyDescent="0.25">
      <c r="A10">
        <f t="shared" si="2"/>
        <v>8</v>
      </c>
      <c r="B10" s="1">
        <f t="shared" si="3"/>
        <v>1800</v>
      </c>
      <c r="C10" s="1">
        <f t="shared" si="0"/>
        <v>1800</v>
      </c>
      <c r="D10" s="1"/>
      <c r="E10" s="1">
        <f t="shared" si="4"/>
        <v>1850.9302102818817</v>
      </c>
      <c r="F10" s="1">
        <f t="shared" si="1"/>
        <v>1850.9302102818824</v>
      </c>
      <c r="H10" s="1">
        <f t="shared" si="5"/>
        <v>1300</v>
      </c>
      <c r="I10" s="1">
        <f t="shared" si="6"/>
        <v>925.46510514094086</v>
      </c>
      <c r="K10" s="1">
        <f t="shared" si="7"/>
        <v>2800</v>
      </c>
      <c r="L10" s="1">
        <f t="shared" si="8"/>
        <v>3701.8604205637635</v>
      </c>
    </row>
    <row r="11" spans="1:12" x14ac:dyDescent="0.25">
      <c r="A11">
        <f t="shared" si="2"/>
        <v>9</v>
      </c>
      <c r="B11" s="1">
        <f t="shared" si="3"/>
        <v>1900</v>
      </c>
      <c r="C11" s="1">
        <f t="shared" si="0"/>
        <v>1900</v>
      </c>
      <c r="D11" s="1"/>
      <c r="E11" s="1">
        <f t="shared" si="4"/>
        <v>1999.0046271044323</v>
      </c>
      <c r="F11" s="1">
        <f t="shared" si="1"/>
        <v>1999.004627104433</v>
      </c>
      <c r="H11" s="1">
        <f t="shared" si="5"/>
        <v>1400</v>
      </c>
      <c r="I11" s="1">
        <f t="shared" si="6"/>
        <v>999.50231355221615</v>
      </c>
      <c r="K11" s="1">
        <f t="shared" si="7"/>
        <v>2900</v>
      </c>
      <c r="L11" s="1">
        <f t="shared" si="8"/>
        <v>3998.0092542088646</v>
      </c>
    </row>
    <row r="12" spans="1:12" x14ac:dyDescent="0.25">
      <c r="A12">
        <f t="shared" si="2"/>
        <v>10</v>
      </c>
      <c r="B12" s="1">
        <f t="shared" si="3"/>
        <v>2000</v>
      </c>
      <c r="C12" s="1">
        <f t="shared" si="0"/>
        <v>2000</v>
      </c>
      <c r="D12" s="1"/>
      <c r="E12" s="1">
        <f t="shared" si="4"/>
        <v>2158.9249972727871</v>
      </c>
      <c r="F12" s="1">
        <f t="shared" si="1"/>
        <v>2158.9249972727876</v>
      </c>
      <c r="H12" s="1">
        <f t="shared" si="5"/>
        <v>1500</v>
      </c>
      <c r="I12" s="1">
        <f t="shared" si="6"/>
        <v>1079.4624986363935</v>
      </c>
      <c r="K12" s="1">
        <f t="shared" si="7"/>
        <v>3000</v>
      </c>
      <c r="L12" s="1">
        <f t="shared" si="8"/>
        <v>4317.8499945455742</v>
      </c>
    </row>
    <row r="13" spans="1:12" x14ac:dyDescent="0.25">
      <c r="A13">
        <f t="shared" si="2"/>
        <v>11</v>
      </c>
      <c r="B13" s="1">
        <f t="shared" si="3"/>
        <v>2100</v>
      </c>
      <c r="C13" s="1">
        <f t="shared" si="0"/>
        <v>2100</v>
      </c>
      <c r="D13" s="1"/>
      <c r="E13" s="1">
        <f t="shared" si="4"/>
        <v>2331.6389970546102</v>
      </c>
      <c r="F13" s="1">
        <f t="shared" si="1"/>
        <v>2331.6389970546106</v>
      </c>
      <c r="H13" s="1">
        <f t="shared" si="5"/>
        <v>1600</v>
      </c>
      <c r="I13" s="1">
        <f t="shared" si="6"/>
        <v>1165.8194985273051</v>
      </c>
      <c r="K13" s="1">
        <f t="shared" si="7"/>
        <v>3100</v>
      </c>
      <c r="L13" s="1">
        <f t="shared" si="8"/>
        <v>4663.2779941092203</v>
      </c>
    </row>
    <row r="14" spans="1:12" x14ac:dyDescent="0.25">
      <c r="A14">
        <f t="shared" si="2"/>
        <v>12</v>
      </c>
      <c r="B14" s="1">
        <f t="shared" si="3"/>
        <v>2200</v>
      </c>
      <c r="C14" s="1">
        <f t="shared" si="0"/>
        <v>2200</v>
      </c>
      <c r="D14" s="1"/>
      <c r="E14" s="1">
        <f t="shared" si="4"/>
        <v>2518.1701168189788</v>
      </c>
      <c r="F14" s="1">
        <f t="shared" si="1"/>
        <v>2518.1701168189797</v>
      </c>
      <c r="H14" s="1">
        <f t="shared" si="5"/>
        <v>1700</v>
      </c>
      <c r="I14" s="1">
        <f t="shared" si="6"/>
        <v>1259.0850584094894</v>
      </c>
      <c r="K14" s="1">
        <f t="shared" si="7"/>
        <v>3200</v>
      </c>
      <c r="L14" s="1">
        <f t="shared" si="8"/>
        <v>5036.3402336379577</v>
      </c>
    </row>
    <row r="15" spans="1:12" x14ac:dyDescent="0.25">
      <c r="A15">
        <f t="shared" si="2"/>
        <v>13</v>
      </c>
      <c r="B15" s="1">
        <f t="shared" si="3"/>
        <v>2300</v>
      </c>
      <c r="C15" s="1">
        <f t="shared" si="0"/>
        <v>2300</v>
      </c>
      <c r="D15" s="1"/>
      <c r="E15" s="1">
        <f t="shared" si="4"/>
        <v>2719.6237261644974</v>
      </c>
      <c r="F15" s="1">
        <f t="shared" si="1"/>
        <v>2719.6237261644983</v>
      </c>
      <c r="H15" s="1">
        <f t="shared" si="5"/>
        <v>1800</v>
      </c>
      <c r="I15" s="1">
        <f t="shared" si="6"/>
        <v>1359.8118630822487</v>
      </c>
      <c r="K15" s="1">
        <f t="shared" si="7"/>
        <v>3300</v>
      </c>
      <c r="L15" s="1">
        <f t="shared" si="8"/>
        <v>5439.2474523289948</v>
      </c>
    </row>
    <row r="16" spans="1:12" x14ac:dyDescent="0.25">
      <c r="A16">
        <f t="shared" si="2"/>
        <v>14</v>
      </c>
      <c r="B16" s="1">
        <f t="shared" si="3"/>
        <v>2400</v>
      </c>
      <c r="C16" s="1">
        <f t="shared" si="0"/>
        <v>2400</v>
      </c>
      <c r="D16" s="1"/>
      <c r="E16" s="1">
        <f t="shared" si="4"/>
        <v>2937.1936242576571</v>
      </c>
      <c r="F16" s="1">
        <f t="shared" si="1"/>
        <v>2937.1936242576585</v>
      </c>
      <c r="H16" s="1">
        <f t="shared" si="5"/>
        <v>1900</v>
      </c>
      <c r="I16" s="1">
        <f t="shared" si="6"/>
        <v>1468.5968121288286</v>
      </c>
      <c r="K16" s="1">
        <f t="shared" si="7"/>
        <v>3400</v>
      </c>
      <c r="L16" s="1">
        <f t="shared" si="8"/>
        <v>5874.3872485153142</v>
      </c>
    </row>
    <row r="17" spans="1:12" x14ac:dyDescent="0.25">
      <c r="A17">
        <f t="shared" si="2"/>
        <v>15</v>
      </c>
      <c r="B17" s="1">
        <f t="shared" si="3"/>
        <v>2500</v>
      </c>
      <c r="C17" s="1">
        <f t="shared" si="0"/>
        <v>2500</v>
      </c>
      <c r="D17" s="1"/>
      <c r="E17" s="1">
        <f t="shared" si="4"/>
        <v>3172.1691141982697</v>
      </c>
      <c r="F17" s="1">
        <f t="shared" si="1"/>
        <v>3172.1691141982715</v>
      </c>
      <c r="H17" s="1">
        <f t="shared" si="5"/>
        <v>2000</v>
      </c>
      <c r="I17" s="1">
        <f t="shared" si="6"/>
        <v>1586.0845570991348</v>
      </c>
      <c r="K17" s="1">
        <f t="shared" si="7"/>
        <v>3500</v>
      </c>
      <c r="L17" s="1">
        <f t="shared" si="8"/>
        <v>6344.3382283965393</v>
      </c>
    </row>
    <row r="18" spans="1:12" x14ac:dyDescent="0.25">
      <c r="A18">
        <f t="shared" si="2"/>
        <v>16</v>
      </c>
      <c r="B18" s="1">
        <f t="shared" si="3"/>
        <v>2600</v>
      </c>
      <c r="C18" s="1">
        <f t="shared" si="0"/>
        <v>2600</v>
      </c>
      <c r="D18" s="1"/>
      <c r="E18" s="1">
        <f t="shared" si="4"/>
        <v>3425.9426433341314</v>
      </c>
      <c r="F18" s="1">
        <f t="shared" si="1"/>
        <v>3425.9426433341332</v>
      </c>
      <c r="H18" s="1">
        <f t="shared" si="5"/>
        <v>2100</v>
      </c>
      <c r="I18" s="1">
        <f t="shared" si="6"/>
        <v>1712.9713216670657</v>
      </c>
      <c r="K18" s="1">
        <f t="shared" si="7"/>
        <v>3600</v>
      </c>
      <c r="L18" s="1">
        <f t="shared" si="8"/>
        <v>6851.8852866682628</v>
      </c>
    </row>
    <row r="19" spans="1:12" x14ac:dyDescent="0.25">
      <c r="A19">
        <f t="shared" si="2"/>
        <v>17</v>
      </c>
      <c r="B19" s="1">
        <f t="shared" si="3"/>
        <v>2700</v>
      </c>
      <c r="C19" s="1">
        <f t="shared" si="0"/>
        <v>2700</v>
      </c>
      <c r="D19" s="1"/>
      <c r="E19" s="1">
        <f t="shared" si="4"/>
        <v>3700.018054800862</v>
      </c>
      <c r="F19" s="1">
        <f t="shared" si="1"/>
        <v>3700.0180548008639</v>
      </c>
      <c r="H19" s="1">
        <f t="shared" si="5"/>
        <v>2200</v>
      </c>
      <c r="I19" s="1">
        <f t="shared" si="6"/>
        <v>1850.009027400431</v>
      </c>
      <c r="K19" s="1">
        <f t="shared" si="7"/>
        <v>3700</v>
      </c>
      <c r="L19" s="1">
        <f t="shared" si="8"/>
        <v>7400.0361096017241</v>
      </c>
    </row>
    <row r="20" spans="1:12" x14ac:dyDescent="0.25">
      <c r="A20">
        <f t="shared" si="2"/>
        <v>18</v>
      </c>
      <c r="B20" s="1">
        <f t="shared" si="3"/>
        <v>2800</v>
      </c>
      <c r="C20" s="1">
        <f t="shared" si="0"/>
        <v>2800</v>
      </c>
      <c r="D20" s="1"/>
      <c r="E20" s="1">
        <f t="shared" si="4"/>
        <v>3996.0194991849312</v>
      </c>
      <c r="F20" s="1">
        <f t="shared" si="1"/>
        <v>3996.0194991849335</v>
      </c>
      <c r="H20" s="1">
        <f t="shared" si="5"/>
        <v>2300</v>
      </c>
      <c r="I20" s="1">
        <f t="shared" si="6"/>
        <v>1998.0097495924656</v>
      </c>
      <c r="K20" s="1">
        <f t="shared" si="7"/>
        <v>3800</v>
      </c>
      <c r="L20" s="1">
        <f t="shared" si="8"/>
        <v>7992.0389983698624</v>
      </c>
    </row>
    <row r="21" spans="1:12" x14ac:dyDescent="0.25">
      <c r="A21">
        <f t="shared" si="2"/>
        <v>19</v>
      </c>
      <c r="B21" s="1">
        <f t="shared" si="3"/>
        <v>2900</v>
      </c>
      <c r="C21" s="1">
        <f t="shared" si="0"/>
        <v>2900</v>
      </c>
      <c r="D21" s="1"/>
      <c r="E21" s="1">
        <f t="shared" si="4"/>
        <v>4315.7010591197259</v>
      </c>
      <c r="F21" s="1">
        <f t="shared" si="1"/>
        <v>4315.7010591197286</v>
      </c>
      <c r="H21" s="1">
        <f t="shared" si="5"/>
        <v>2400</v>
      </c>
      <c r="I21" s="1">
        <f t="shared" si="6"/>
        <v>2157.8505295598629</v>
      </c>
      <c r="K21" s="1">
        <f t="shared" si="7"/>
        <v>3900</v>
      </c>
      <c r="L21" s="1">
        <f t="shared" si="8"/>
        <v>8631.4021182394517</v>
      </c>
    </row>
    <row r="22" spans="1:12" x14ac:dyDescent="0.25">
      <c r="A22">
        <f>A21+1</f>
        <v>20</v>
      </c>
      <c r="B22" s="1">
        <f t="shared" si="3"/>
        <v>3000</v>
      </c>
      <c r="C22" s="1">
        <f t="shared" si="0"/>
        <v>3000</v>
      </c>
      <c r="D22" s="1"/>
      <c r="E22" s="1">
        <f t="shared" si="4"/>
        <v>4660.957143849304</v>
      </c>
      <c r="F22" s="1">
        <f t="shared" si="1"/>
        <v>4660.9571438493067</v>
      </c>
      <c r="H22" s="1">
        <f t="shared" si="5"/>
        <v>2500</v>
      </c>
      <c r="I22" s="1">
        <f t="shared" si="6"/>
        <v>2330.478571924652</v>
      </c>
      <c r="K22" s="1">
        <f t="shared" si="7"/>
        <v>4000</v>
      </c>
      <c r="L22" s="1">
        <f t="shared" si="8"/>
        <v>9321.914287698608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16" workbookViewId="0">
      <selection activeCell="E5" sqref="E5"/>
    </sheetView>
  </sheetViews>
  <sheetFormatPr defaultRowHeight="15" x14ac:dyDescent="0.25"/>
  <sheetData>
    <row r="1" spans="1:9" s="2" customFormat="1" ht="30" x14ac:dyDescent="0.25">
      <c r="A1" s="2" t="s">
        <v>6</v>
      </c>
      <c r="B1" s="2" t="s">
        <v>3</v>
      </c>
      <c r="E1" s="2" t="s">
        <v>4</v>
      </c>
      <c r="H1" s="2" t="s">
        <v>5</v>
      </c>
    </row>
    <row r="2" spans="1:9" x14ac:dyDescent="0.25">
      <c r="A2">
        <f>0</f>
        <v>0</v>
      </c>
      <c r="B2">
        <f>10000</f>
        <v>10000</v>
      </c>
      <c r="E2">
        <f>5000</f>
        <v>5000</v>
      </c>
      <c r="H2">
        <f>1</f>
        <v>1</v>
      </c>
    </row>
    <row r="3" spans="1:9" x14ac:dyDescent="0.25">
      <c r="A3">
        <f>A2+1</f>
        <v>1</v>
      </c>
      <c r="B3">
        <f>100</f>
        <v>100</v>
      </c>
      <c r="C3">
        <f>100</f>
        <v>100</v>
      </c>
      <c r="E3">
        <f>50</f>
        <v>50</v>
      </c>
      <c r="F3">
        <f>50+50*(A3-1)</f>
        <v>50</v>
      </c>
      <c r="H3">
        <f>0.01</f>
        <v>0.01</v>
      </c>
      <c r="I3">
        <f>0.01*2^(A3-1)</f>
        <v>0.01</v>
      </c>
    </row>
    <row r="4" spans="1:9" x14ac:dyDescent="0.25">
      <c r="A4">
        <f t="shared" ref="A4:A26" si="0">A3+1</f>
        <v>2</v>
      </c>
      <c r="B4">
        <f>100</f>
        <v>100</v>
      </c>
      <c r="C4">
        <f>100</f>
        <v>100</v>
      </c>
      <c r="E4">
        <f>E3+50</f>
        <v>100</v>
      </c>
      <c r="F4">
        <f t="shared" ref="F4:F26" si="1">50+50*(A4-1)</f>
        <v>100</v>
      </c>
      <c r="H4">
        <f>2*H3</f>
        <v>0.02</v>
      </c>
      <c r="I4">
        <f t="shared" ref="I4:I26" si="2">0.01*2^(A4-1)</f>
        <v>0.02</v>
      </c>
    </row>
    <row r="5" spans="1:9" x14ac:dyDescent="0.25">
      <c r="A5">
        <f t="shared" si="0"/>
        <v>3</v>
      </c>
      <c r="B5">
        <f>100</f>
        <v>100</v>
      </c>
      <c r="C5">
        <f>100</f>
        <v>100</v>
      </c>
      <c r="E5">
        <f t="shared" ref="E5:E26" si="3">E4+50</f>
        <v>150</v>
      </c>
      <c r="F5">
        <f t="shared" si="1"/>
        <v>150</v>
      </c>
      <c r="H5">
        <f t="shared" ref="H5:H13" si="4">2*H4</f>
        <v>0.04</v>
      </c>
      <c r="I5">
        <f t="shared" si="2"/>
        <v>0.04</v>
      </c>
    </row>
    <row r="6" spans="1:9" x14ac:dyDescent="0.25">
      <c r="A6">
        <f t="shared" si="0"/>
        <v>4</v>
      </c>
      <c r="B6">
        <f>100</f>
        <v>100</v>
      </c>
      <c r="C6">
        <f>100</f>
        <v>100</v>
      </c>
      <c r="E6">
        <f t="shared" si="3"/>
        <v>200</v>
      </c>
      <c r="F6">
        <f t="shared" si="1"/>
        <v>200</v>
      </c>
      <c r="H6">
        <f t="shared" si="4"/>
        <v>0.08</v>
      </c>
      <c r="I6">
        <f t="shared" si="2"/>
        <v>0.08</v>
      </c>
    </row>
    <row r="7" spans="1:9" x14ac:dyDescent="0.25">
      <c r="A7">
        <f t="shared" si="0"/>
        <v>5</v>
      </c>
      <c r="B7">
        <f>100</f>
        <v>100</v>
      </c>
      <c r="C7">
        <f>100</f>
        <v>100</v>
      </c>
      <c r="E7">
        <f t="shared" si="3"/>
        <v>250</v>
      </c>
      <c r="F7">
        <f t="shared" si="1"/>
        <v>250</v>
      </c>
      <c r="H7">
        <f t="shared" si="4"/>
        <v>0.16</v>
      </c>
      <c r="I7">
        <f t="shared" si="2"/>
        <v>0.16</v>
      </c>
    </row>
    <row r="8" spans="1:9" x14ac:dyDescent="0.25">
      <c r="A8">
        <f t="shared" si="0"/>
        <v>6</v>
      </c>
      <c r="B8">
        <f>100</f>
        <v>100</v>
      </c>
      <c r="C8">
        <f>100</f>
        <v>100</v>
      </c>
      <c r="E8">
        <f t="shared" si="3"/>
        <v>300</v>
      </c>
      <c r="F8">
        <f t="shared" si="1"/>
        <v>300</v>
      </c>
      <c r="H8">
        <f t="shared" si="4"/>
        <v>0.32</v>
      </c>
      <c r="I8">
        <f t="shared" si="2"/>
        <v>0.32</v>
      </c>
    </row>
    <row r="9" spans="1:9" x14ac:dyDescent="0.25">
      <c r="A9">
        <f t="shared" si="0"/>
        <v>7</v>
      </c>
      <c r="B9">
        <f>100</f>
        <v>100</v>
      </c>
      <c r="C9">
        <f>100</f>
        <v>100</v>
      </c>
      <c r="E9">
        <f t="shared" si="3"/>
        <v>350</v>
      </c>
      <c r="F9">
        <f t="shared" si="1"/>
        <v>350</v>
      </c>
      <c r="H9">
        <f t="shared" si="4"/>
        <v>0.64</v>
      </c>
      <c r="I9">
        <f t="shared" si="2"/>
        <v>0.64</v>
      </c>
    </row>
    <row r="10" spans="1:9" x14ac:dyDescent="0.25">
      <c r="A10">
        <f t="shared" si="0"/>
        <v>8</v>
      </c>
      <c r="B10">
        <f>100</f>
        <v>100</v>
      </c>
      <c r="C10">
        <f>100</f>
        <v>100</v>
      </c>
      <c r="E10">
        <f t="shared" si="3"/>
        <v>400</v>
      </c>
      <c r="F10">
        <f t="shared" si="1"/>
        <v>400</v>
      </c>
      <c r="H10">
        <f t="shared" si="4"/>
        <v>1.28</v>
      </c>
      <c r="I10">
        <f t="shared" si="2"/>
        <v>1.28</v>
      </c>
    </row>
    <row r="11" spans="1:9" x14ac:dyDescent="0.25">
      <c r="A11">
        <f t="shared" si="0"/>
        <v>9</v>
      </c>
      <c r="B11">
        <f>100</f>
        <v>100</v>
      </c>
      <c r="C11">
        <f>100</f>
        <v>100</v>
      </c>
      <c r="E11">
        <f t="shared" si="3"/>
        <v>450</v>
      </c>
      <c r="F11">
        <f t="shared" si="1"/>
        <v>450</v>
      </c>
      <c r="H11">
        <f t="shared" si="4"/>
        <v>2.56</v>
      </c>
      <c r="I11">
        <f t="shared" si="2"/>
        <v>2.56</v>
      </c>
    </row>
    <row r="12" spans="1:9" x14ac:dyDescent="0.25">
      <c r="A12">
        <f t="shared" si="0"/>
        <v>10</v>
      </c>
      <c r="B12">
        <f>100</f>
        <v>100</v>
      </c>
      <c r="C12">
        <f>100</f>
        <v>100</v>
      </c>
      <c r="E12">
        <f t="shared" si="3"/>
        <v>500</v>
      </c>
      <c r="F12">
        <f t="shared" si="1"/>
        <v>500</v>
      </c>
      <c r="H12">
        <f t="shared" si="4"/>
        <v>5.12</v>
      </c>
      <c r="I12">
        <f t="shared" si="2"/>
        <v>5.12</v>
      </c>
    </row>
    <row r="13" spans="1:9" x14ac:dyDescent="0.25">
      <c r="A13">
        <f t="shared" si="0"/>
        <v>11</v>
      </c>
      <c r="B13">
        <f>100</f>
        <v>100</v>
      </c>
      <c r="C13">
        <f>100</f>
        <v>100</v>
      </c>
      <c r="E13">
        <f t="shared" si="3"/>
        <v>550</v>
      </c>
      <c r="F13">
        <f t="shared" si="1"/>
        <v>550</v>
      </c>
      <c r="H13">
        <f t="shared" si="4"/>
        <v>10.24</v>
      </c>
      <c r="I13">
        <f t="shared" si="2"/>
        <v>10.24</v>
      </c>
    </row>
    <row r="14" spans="1:9" x14ac:dyDescent="0.25">
      <c r="A14">
        <f t="shared" si="0"/>
        <v>12</v>
      </c>
      <c r="B14">
        <f>100</f>
        <v>100</v>
      </c>
      <c r="C14">
        <f>100</f>
        <v>100</v>
      </c>
      <c r="E14">
        <f t="shared" si="3"/>
        <v>600</v>
      </c>
      <c r="F14">
        <f t="shared" si="1"/>
        <v>600</v>
      </c>
      <c r="H14">
        <f>2*H13</f>
        <v>20.48</v>
      </c>
      <c r="I14">
        <f t="shared" si="2"/>
        <v>20.48</v>
      </c>
    </row>
    <row r="15" spans="1:9" x14ac:dyDescent="0.25">
      <c r="A15">
        <f t="shared" si="0"/>
        <v>13</v>
      </c>
      <c r="B15">
        <f>100</f>
        <v>100</v>
      </c>
      <c r="C15">
        <f>100</f>
        <v>100</v>
      </c>
      <c r="E15">
        <f t="shared" si="3"/>
        <v>650</v>
      </c>
      <c r="F15">
        <f t="shared" si="1"/>
        <v>650</v>
      </c>
      <c r="H15">
        <f t="shared" ref="H15:H26" si="5">2*H14</f>
        <v>40.96</v>
      </c>
      <c r="I15">
        <f t="shared" si="2"/>
        <v>40.96</v>
      </c>
    </row>
    <row r="16" spans="1:9" x14ac:dyDescent="0.25">
      <c r="A16">
        <f t="shared" si="0"/>
        <v>14</v>
      </c>
      <c r="B16">
        <f>100</f>
        <v>100</v>
      </c>
      <c r="C16">
        <f>100</f>
        <v>100</v>
      </c>
      <c r="E16">
        <f t="shared" si="3"/>
        <v>700</v>
      </c>
      <c r="F16">
        <f t="shared" si="1"/>
        <v>700</v>
      </c>
      <c r="H16">
        <f t="shared" si="5"/>
        <v>81.92</v>
      </c>
      <c r="I16">
        <f t="shared" si="2"/>
        <v>81.92</v>
      </c>
    </row>
    <row r="17" spans="1:9" x14ac:dyDescent="0.25">
      <c r="A17">
        <f t="shared" si="0"/>
        <v>15</v>
      </c>
      <c r="B17">
        <f>100</f>
        <v>100</v>
      </c>
      <c r="C17">
        <f>100</f>
        <v>100</v>
      </c>
      <c r="E17">
        <f t="shared" si="3"/>
        <v>750</v>
      </c>
      <c r="F17">
        <f t="shared" si="1"/>
        <v>750</v>
      </c>
      <c r="H17">
        <f t="shared" si="5"/>
        <v>163.84</v>
      </c>
      <c r="I17">
        <f t="shared" si="2"/>
        <v>163.84</v>
      </c>
    </row>
    <row r="18" spans="1:9" x14ac:dyDescent="0.25">
      <c r="A18">
        <f t="shared" si="0"/>
        <v>16</v>
      </c>
      <c r="B18">
        <f>100</f>
        <v>100</v>
      </c>
      <c r="C18">
        <f>100</f>
        <v>100</v>
      </c>
      <c r="E18">
        <f t="shared" si="3"/>
        <v>800</v>
      </c>
      <c r="F18">
        <f t="shared" si="1"/>
        <v>800</v>
      </c>
      <c r="H18">
        <f t="shared" si="5"/>
        <v>327.68</v>
      </c>
      <c r="I18">
        <f t="shared" si="2"/>
        <v>327.68</v>
      </c>
    </row>
    <row r="19" spans="1:9" x14ac:dyDescent="0.25">
      <c r="A19">
        <f t="shared" si="0"/>
        <v>17</v>
      </c>
      <c r="B19">
        <f>100</f>
        <v>100</v>
      </c>
      <c r="C19">
        <f>100</f>
        <v>100</v>
      </c>
      <c r="E19">
        <f t="shared" si="3"/>
        <v>850</v>
      </c>
      <c r="F19">
        <f t="shared" si="1"/>
        <v>850</v>
      </c>
      <c r="H19">
        <f t="shared" si="5"/>
        <v>655.36</v>
      </c>
      <c r="I19">
        <f t="shared" si="2"/>
        <v>655.36</v>
      </c>
    </row>
    <row r="20" spans="1:9" x14ac:dyDescent="0.25">
      <c r="A20">
        <f t="shared" si="0"/>
        <v>18</v>
      </c>
      <c r="B20">
        <f>100</f>
        <v>100</v>
      </c>
      <c r="C20">
        <f>100</f>
        <v>100</v>
      </c>
      <c r="E20">
        <f t="shared" si="3"/>
        <v>900</v>
      </c>
      <c r="F20">
        <f t="shared" si="1"/>
        <v>900</v>
      </c>
      <c r="H20">
        <f t="shared" si="5"/>
        <v>1310.72</v>
      </c>
      <c r="I20">
        <f t="shared" si="2"/>
        <v>1310.72</v>
      </c>
    </row>
    <row r="21" spans="1:9" x14ac:dyDescent="0.25">
      <c r="A21">
        <f t="shared" si="0"/>
        <v>19</v>
      </c>
      <c r="B21">
        <f>100</f>
        <v>100</v>
      </c>
      <c r="C21">
        <f>100</f>
        <v>100</v>
      </c>
      <c r="E21">
        <f t="shared" si="3"/>
        <v>950</v>
      </c>
      <c r="F21">
        <f t="shared" si="1"/>
        <v>950</v>
      </c>
      <c r="H21">
        <f t="shared" si="5"/>
        <v>2621.44</v>
      </c>
      <c r="I21">
        <f t="shared" si="2"/>
        <v>2621.44</v>
      </c>
    </row>
    <row r="22" spans="1:9" x14ac:dyDescent="0.25">
      <c r="A22">
        <f t="shared" si="0"/>
        <v>20</v>
      </c>
      <c r="B22">
        <f>100</f>
        <v>100</v>
      </c>
      <c r="C22">
        <f>100</f>
        <v>100</v>
      </c>
      <c r="E22">
        <f t="shared" si="3"/>
        <v>1000</v>
      </c>
      <c r="F22">
        <f t="shared" si="1"/>
        <v>1000</v>
      </c>
      <c r="H22">
        <f t="shared" si="5"/>
        <v>5242.88</v>
      </c>
      <c r="I22">
        <f t="shared" si="2"/>
        <v>5242.88</v>
      </c>
    </row>
    <row r="23" spans="1:9" x14ac:dyDescent="0.25">
      <c r="A23">
        <f t="shared" si="0"/>
        <v>21</v>
      </c>
      <c r="B23">
        <f>100</f>
        <v>100</v>
      </c>
      <c r="C23">
        <f>100</f>
        <v>100</v>
      </c>
      <c r="E23">
        <f t="shared" si="3"/>
        <v>1050</v>
      </c>
      <c r="F23">
        <f t="shared" si="1"/>
        <v>1050</v>
      </c>
      <c r="H23">
        <f t="shared" si="5"/>
        <v>10485.76</v>
      </c>
      <c r="I23">
        <f t="shared" si="2"/>
        <v>10485.76</v>
      </c>
    </row>
    <row r="24" spans="1:9" x14ac:dyDescent="0.25">
      <c r="A24">
        <f t="shared" si="0"/>
        <v>22</v>
      </c>
      <c r="B24">
        <f>100</f>
        <v>100</v>
      </c>
      <c r="C24">
        <f>100</f>
        <v>100</v>
      </c>
      <c r="E24">
        <f t="shared" si="3"/>
        <v>1100</v>
      </c>
      <c r="F24">
        <f t="shared" si="1"/>
        <v>1100</v>
      </c>
      <c r="H24">
        <f t="shared" si="5"/>
        <v>20971.52</v>
      </c>
      <c r="I24">
        <f t="shared" si="2"/>
        <v>20971.52</v>
      </c>
    </row>
    <row r="25" spans="1:9" x14ac:dyDescent="0.25">
      <c r="A25">
        <f t="shared" si="0"/>
        <v>23</v>
      </c>
      <c r="B25">
        <f>100</f>
        <v>100</v>
      </c>
      <c r="C25">
        <f>100</f>
        <v>100</v>
      </c>
      <c r="E25">
        <f t="shared" si="3"/>
        <v>1150</v>
      </c>
      <c r="F25">
        <f t="shared" si="1"/>
        <v>1150</v>
      </c>
      <c r="H25">
        <f t="shared" si="5"/>
        <v>41943.040000000001</v>
      </c>
      <c r="I25">
        <f t="shared" si="2"/>
        <v>41943.040000000001</v>
      </c>
    </row>
    <row r="26" spans="1:9" x14ac:dyDescent="0.25">
      <c r="A26">
        <f t="shared" si="0"/>
        <v>24</v>
      </c>
      <c r="B26">
        <f>100</f>
        <v>100</v>
      </c>
      <c r="C26">
        <f>100</f>
        <v>100</v>
      </c>
      <c r="E26">
        <f t="shared" si="3"/>
        <v>1200</v>
      </c>
      <c r="F26">
        <f t="shared" si="1"/>
        <v>1200</v>
      </c>
      <c r="H26">
        <f t="shared" si="5"/>
        <v>83886.080000000002</v>
      </c>
      <c r="I26">
        <f t="shared" si="2"/>
        <v>83886.080000000002</v>
      </c>
    </row>
    <row r="28" spans="1:9" ht="45" x14ac:dyDescent="0.25">
      <c r="A28" s="2" t="s">
        <v>7</v>
      </c>
      <c r="B28">
        <f>SUM(B2:B26)</f>
        <v>12400</v>
      </c>
      <c r="E28">
        <f>SUM(E2:E26)</f>
        <v>20000</v>
      </c>
      <c r="H28">
        <f>SUM(H2:H26)</f>
        <v>167773.15000000002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7" sqref="B7"/>
    </sheetView>
  </sheetViews>
  <sheetFormatPr defaultRowHeight="15" x14ac:dyDescent="0.25"/>
  <sheetData>
    <row r="1" spans="1:3" x14ac:dyDescent="0.25">
      <c r="A1" t="s">
        <v>0</v>
      </c>
      <c r="B1" t="s">
        <v>8</v>
      </c>
    </row>
    <row r="2" spans="1:3" x14ac:dyDescent="0.25">
      <c r="A2">
        <v>0</v>
      </c>
      <c r="B2" s="3">
        <v>20000</v>
      </c>
      <c r="C2" s="3">
        <f>20000*0.87^A2</f>
        <v>20000</v>
      </c>
    </row>
    <row r="3" spans="1:3" x14ac:dyDescent="0.25">
      <c r="A3">
        <f>1+A2</f>
        <v>1</v>
      </c>
      <c r="B3" s="3">
        <f>B2-0.13*B2</f>
        <v>17400</v>
      </c>
      <c r="C3" s="3">
        <f t="shared" ref="C3:C7" si="0">20000*0.87^A3</f>
        <v>17400</v>
      </c>
    </row>
    <row r="4" spans="1:3" x14ac:dyDescent="0.25">
      <c r="A4">
        <f t="shared" ref="A4:A7" si="1">1+A3</f>
        <v>2</v>
      </c>
      <c r="B4" s="3">
        <f t="shared" ref="B4:B7" si="2">B3-0.13*B3</f>
        <v>15138</v>
      </c>
      <c r="C4" s="3">
        <f t="shared" si="0"/>
        <v>15138</v>
      </c>
    </row>
    <row r="5" spans="1:3" x14ac:dyDescent="0.25">
      <c r="A5">
        <f t="shared" si="1"/>
        <v>3</v>
      </c>
      <c r="B5" s="3">
        <f t="shared" si="2"/>
        <v>13170.06</v>
      </c>
      <c r="C5" s="3">
        <f t="shared" si="0"/>
        <v>13170.060000000001</v>
      </c>
    </row>
    <row r="6" spans="1:3" x14ac:dyDescent="0.25">
      <c r="A6">
        <f t="shared" si="1"/>
        <v>4</v>
      </c>
      <c r="B6" s="3">
        <f t="shared" si="2"/>
        <v>11457.9522</v>
      </c>
      <c r="C6" s="3">
        <f t="shared" si="0"/>
        <v>11457.952200000002</v>
      </c>
    </row>
    <row r="7" spans="1:3" x14ac:dyDescent="0.25">
      <c r="A7">
        <f t="shared" si="1"/>
        <v>5</v>
      </c>
      <c r="B7" s="3">
        <f t="shared" si="2"/>
        <v>9968.4184139999998</v>
      </c>
      <c r="C7" s="3">
        <f t="shared" si="0"/>
        <v>9968.4184140000016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R2" sqref="R2"/>
    </sheetView>
  </sheetViews>
  <sheetFormatPr defaultRowHeight="15" x14ac:dyDescent="0.25"/>
  <sheetData>
    <row r="1" spans="1:10" x14ac:dyDescent="0.25">
      <c r="H1" t="s">
        <v>15</v>
      </c>
    </row>
    <row r="2" spans="1:10" x14ac:dyDescent="0.25">
      <c r="A2" t="s">
        <v>9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H2" t="s">
        <v>16</v>
      </c>
    </row>
    <row r="3" spans="1:10" x14ac:dyDescent="0.25">
      <c r="A3">
        <f>0</f>
        <v>0</v>
      </c>
      <c r="B3">
        <f>15000</f>
        <v>15000</v>
      </c>
      <c r="C3">
        <f>15000</f>
        <v>15000</v>
      </c>
      <c r="D3">
        <f>50000</f>
        <v>50000</v>
      </c>
      <c r="E3">
        <v>20000</v>
      </c>
      <c r="F3">
        <f>25000</f>
        <v>25000</v>
      </c>
      <c r="H3">
        <f>70/4</f>
        <v>17.5</v>
      </c>
      <c r="I3">
        <f>LOG(2)/LOG(1+0.04)</f>
        <v>17.672987685129698</v>
      </c>
    </row>
    <row r="4" spans="1:10" x14ac:dyDescent="0.25">
      <c r="A4">
        <f>A3+1</f>
        <v>1</v>
      </c>
      <c r="B4">
        <f>B3*(1.04)</f>
        <v>15600</v>
      </c>
      <c r="C4">
        <f>C3*1.1</f>
        <v>16500</v>
      </c>
      <c r="D4">
        <f>D3*1.04</f>
        <v>52000</v>
      </c>
      <c r="E4">
        <f>E3*1.04</f>
        <v>20800</v>
      </c>
      <c r="F4">
        <f>F3*1.1</f>
        <v>27500.000000000004</v>
      </c>
    </row>
    <row r="5" spans="1:10" x14ac:dyDescent="0.25">
      <c r="A5">
        <f t="shared" ref="A5:A21" si="0">A4+1</f>
        <v>2</v>
      </c>
      <c r="B5">
        <f t="shared" ref="B5:B21" si="1">B4*(1.04)</f>
        <v>16224</v>
      </c>
      <c r="C5">
        <f t="shared" ref="C5:C11" si="2">C4*1.1</f>
        <v>18150</v>
      </c>
      <c r="D5">
        <f t="shared" ref="D5:E21" si="3">D4*1.04</f>
        <v>54080</v>
      </c>
      <c r="E5">
        <f t="shared" si="3"/>
        <v>21632</v>
      </c>
      <c r="F5">
        <f t="shared" ref="F5:F11" si="4">F4*1.1</f>
        <v>30250.000000000007</v>
      </c>
      <c r="H5" t="s">
        <v>17</v>
      </c>
    </row>
    <row r="6" spans="1:10" x14ac:dyDescent="0.25">
      <c r="A6">
        <f t="shared" si="0"/>
        <v>3</v>
      </c>
      <c r="B6">
        <f t="shared" si="1"/>
        <v>16872.96</v>
      </c>
      <c r="C6">
        <f t="shared" si="2"/>
        <v>19965</v>
      </c>
      <c r="D6">
        <f t="shared" si="3"/>
        <v>56243.200000000004</v>
      </c>
      <c r="E6">
        <f t="shared" si="3"/>
        <v>22497.280000000002</v>
      </c>
      <c r="F6">
        <f t="shared" si="4"/>
        <v>33275.000000000007</v>
      </c>
      <c r="H6">
        <f>70/10</f>
        <v>7</v>
      </c>
      <c r="I6">
        <f>LOG(2)/LOG(1+0.1)</f>
        <v>7.2725408973417123</v>
      </c>
    </row>
    <row r="7" spans="1:10" x14ac:dyDescent="0.25">
      <c r="A7">
        <f t="shared" si="0"/>
        <v>4</v>
      </c>
      <c r="B7">
        <f t="shared" si="1"/>
        <v>17547.878400000001</v>
      </c>
      <c r="C7">
        <f t="shared" si="2"/>
        <v>21961.5</v>
      </c>
      <c r="D7">
        <f t="shared" si="3"/>
        <v>58492.928000000007</v>
      </c>
      <c r="E7">
        <f t="shared" si="3"/>
        <v>23397.171200000004</v>
      </c>
      <c r="F7">
        <f t="shared" si="4"/>
        <v>36602.500000000015</v>
      </c>
    </row>
    <row r="8" spans="1:10" x14ac:dyDescent="0.25">
      <c r="A8">
        <f t="shared" si="0"/>
        <v>5</v>
      </c>
      <c r="B8">
        <f t="shared" si="1"/>
        <v>18249.793536000001</v>
      </c>
      <c r="C8">
        <f t="shared" si="2"/>
        <v>24157.65</v>
      </c>
      <c r="D8">
        <f t="shared" si="3"/>
        <v>60832.645120000008</v>
      </c>
      <c r="E8">
        <f t="shared" si="3"/>
        <v>24333.058048000006</v>
      </c>
      <c r="F8">
        <f t="shared" si="4"/>
        <v>40262.750000000022</v>
      </c>
    </row>
    <row r="9" spans="1:10" ht="30" x14ac:dyDescent="0.25">
      <c r="A9">
        <f t="shared" si="0"/>
        <v>6</v>
      </c>
      <c r="B9">
        <f t="shared" si="1"/>
        <v>18979.785277440002</v>
      </c>
      <c r="C9">
        <f t="shared" si="2"/>
        <v>26573.415000000005</v>
      </c>
      <c r="D9">
        <f t="shared" si="3"/>
        <v>63265.95092480001</v>
      </c>
      <c r="E9">
        <f t="shared" si="3"/>
        <v>25306.380369920007</v>
      </c>
      <c r="F9">
        <f t="shared" si="4"/>
        <v>44289.025000000031</v>
      </c>
      <c r="H9" s="4" t="s">
        <v>18</v>
      </c>
      <c r="I9" s="4" t="s">
        <v>19</v>
      </c>
      <c r="J9" s="4" t="s">
        <v>20</v>
      </c>
    </row>
    <row r="10" spans="1:10" x14ac:dyDescent="0.25">
      <c r="A10">
        <f t="shared" si="0"/>
        <v>7</v>
      </c>
      <c r="B10">
        <f t="shared" si="1"/>
        <v>19738.976688537601</v>
      </c>
      <c r="C10">
        <f t="shared" si="2"/>
        <v>29230.756500000007</v>
      </c>
      <c r="D10">
        <f t="shared" si="3"/>
        <v>65796.588961792018</v>
      </c>
      <c r="E10">
        <f t="shared" si="3"/>
        <v>26318.635584716809</v>
      </c>
      <c r="F10">
        <f t="shared" si="4"/>
        <v>48717.927500000034</v>
      </c>
      <c r="H10">
        <v>2</v>
      </c>
      <c r="I10">
        <f>LOG(2)/LOG(1+H10/100)</f>
        <v>35.002788781146499</v>
      </c>
      <c r="J10">
        <f>70/H10</f>
        <v>35</v>
      </c>
    </row>
    <row r="11" spans="1:10" x14ac:dyDescent="0.25">
      <c r="A11">
        <f t="shared" si="0"/>
        <v>8</v>
      </c>
      <c r="B11">
        <f t="shared" si="1"/>
        <v>20528.535756079105</v>
      </c>
      <c r="C11">
        <f t="shared" si="2"/>
        <v>32153.832150000009</v>
      </c>
      <c r="D11">
        <f t="shared" si="3"/>
        <v>68428.452520263701</v>
      </c>
      <c r="E11">
        <f t="shared" si="3"/>
        <v>27371.381008105483</v>
      </c>
      <c r="F11">
        <f t="shared" si="4"/>
        <v>53589.720250000042</v>
      </c>
      <c r="H11">
        <v>3</v>
      </c>
      <c r="I11">
        <f t="shared" ref="I11:I17" si="5">LOG(2)/LOG(1+H11/100)</f>
        <v>23.449772250437736</v>
      </c>
      <c r="J11">
        <f t="shared" ref="J11:J17" si="6">70/H11</f>
        <v>23.333333333333332</v>
      </c>
    </row>
    <row r="12" spans="1:10" x14ac:dyDescent="0.25">
      <c r="A12">
        <f t="shared" si="0"/>
        <v>9</v>
      </c>
      <c r="B12">
        <f t="shared" si="1"/>
        <v>21349.677186322271</v>
      </c>
      <c r="D12">
        <f t="shared" si="3"/>
        <v>71165.590621074254</v>
      </c>
      <c r="E12">
        <f t="shared" si="3"/>
        <v>28466.236248429705</v>
      </c>
      <c r="H12">
        <v>5</v>
      </c>
      <c r="I12">
        <f t="shared" si="5"/>
        <v>14.206699082890461</v>
      </c>
      <c r="J12">
        <f t="shared" si="6"/>
        <v>14</v>
      </c>
    </row>
    <row r="13" spans="1:10" x14ac:dyDescent="0.25">
      <c r="A13">
        <f t="shared" si="0"/>
        <v>10</v>
      </c>
      <c r="B13">
        <f t="shared" si="1"/>
        <v>22203.664273775164</v>
      </c>
      <c r="D13">
        <f t="shared" si="3"/>
        <v>74012.214245917232</v>
      </c>
      <c r="E13">
        <f t="shared" si="3"/>
        <v>29604.885698366892</v>
      </c>
      <c r="H13">
        <v>7</v>
      </c>
      <c r="I13">
        <f t="shared" si="5"/>
        <v>10.244768351058712</v>
      </c>
      <c r="J13">
        <f t="shared" si="6"/>
        <v>10</v>
      </c>
    </row>
    <row r="14" spans="1:10" x14ac:dyDescent="0.25">
      <c r="A14">
        <f t="shared" si="0"/>
        <v>11</v>
      </c>
      <c r="B14">
        <f t="shared" si="1"/>
        <v>23091.810844726173</v>
      </c>
      <c r="D14">
        <f t="shared" si="3"/>
        <v>76972.702815753917</v>
      </c>
      <c r="E14">
        <f t="shared" si="3"/>
        <v>30789.081126301568</v>
      </c>
      <c r="H14">
        <v>8</v>
      </c>
      <c r="I14">
        <f t="shared" si="5"/>
        <v>9.0064683420005878</v>
      </c>
      <c r="J14">
        <f t="shared" si="6"/>
        <v>8.75</v>
      </c>
    </row>
    <row r="15" spans="1:10" x14ac:dyDescent="0.25">
      <c r="A15">
        <f t="shared" si="0"/>
        <v>12</v>
      </c>
      <c r="B15">
        <f t="shared" si="1"/>
        <v>24015.483278515221</v>
      </c>
      <c r="D15">
        <f t="shared" si="3"/>
        <v>80051.610928384078</v>
      </c>
      <c r="E15">
        <f t="shared" si="3"/>
        <v>32020.644371353632</v>
      </c>
      <c r="H15">
        <v>10</v>
      </c>
      <c r="I15">
        <f t="shared" si="5"/>
        <v>7.2725408973417123</v>
      </c>
      <c r="J15">
        <f t="shared" si="6"/>
        <v>7</v>
      </c>
    </row>
    <row r="16" spans="1:10" x14ac:dyDescent="0.25">
      <c r="A16">
        <f t="shared" si="0"/>
        <v>13</v>
      </c>
      <c r="B16">
        <f t="shared" si="1"/>
        <v>24976.102609655831</v>
      </c>
      <c r="D16">
        <f t="shared" si="3"/>
        <v>83253.675365519448</v>
      </c>
      <c r="E16">
        <f t="shared" si="3"/>
        <v>33301.470146207779</v>
      </c>
      <c r="H16">
        <v>15</v>
      </c>
      <c r="I16">
        <f t="shared" si="5"/>
        <v>4.9594844546403909</v>
      </c>
      <c r="J16">
        <f t="shared" si="6"/>
        <v>4.666666666666667</v>
      </c>
    </row>
    <row r="17" spans="1:10" x14ac:dyDescent="0.25">
      <c r="A17">
        <f t="shared" si="0"/>
        <v>14</v>
      </c>
      <c r="B17">
        <f t="shared" si="1"/>
        <v>25975.146714042065</v>
      </c>
      <c r="D17">
        <f t="shared" si="3"/>
        <v>86583.822380140235</v>
      </c>
      <c r="E17">
        <f t="shared" si="3"/>
        <v>34633.528952056091</v>
      </c>
      <c r="H17">
        <v>20</v>
      </c>
      <c r="I17">
        <f t="shared" si="5"/>
        <v>3.8017840169239308</v>
      </c>
      <c r="J17">
        <f t="shared" si="6"/>
        <v>3.5</v>
      </c>
    </row>
    <row r="18" spans="1:10" x14ac:dyDescent="0.25">
      <c r="A18">
        <f t="shared" si="0"/>
        <v>15</v>
      </c>
      <c r="B18">
        <f t="shared" si="1"/>
        <v>27014.152582603747</v>
      </c>
      <c r="D18">
        <f t="shared" si="3"/>
        <v>90047.175275345842</v>
      </c>
      <c r="E18">
        <f t="shared" si="3"/>
        <v>36018.870110138334</v>
      </c>
    </row>
    <row r="19" spans="1:10" x14ac:dyDescent="0.25">
      <c r="A19">
        <f t="shared" si="0"/>
        <v>16</v>
      </c>
      <c r="B19">
        <f t="shared" si="1"/>
        <v>28094.718685907897</v>
      </c>
      <c r="D19">
        <f t="shared" si="3"/>
        <v>93649.06228635968</v>
      </c>
      <c r="E19">
        <f t="shared" si="3"/>
        <v>37459.624914543871</v>
      </c>
    </row>
    <row r="20" spans="1:10" x14ac:dyDescent="0.25">
      <c r="A20">
        <f t="shared" si="0"/>
        <v>17</v>
      </c>
      <c r="B20">
        <f t="shared" si="1"/>
        <v>29218.507433344213</v>
      </c>
      <c r="D20">
        <f t="shared" si="3"/>
        <v>97395.024777814077</v>
      </c>
      <c r="E20">
        <f t="shared" si="3"/>
        <v>38958.009911125628</v>
      </c>
    </row>
    <row r="21" spans="1:10" x14ac:dyDescent="0.25">
      <c r="A21">
        <f t="shared" si="0"/>
        <v>18</v>
      </c>
      <c r="B21">
        <f t="shared" si="1"/>
        <v>30387.247730677984</v>
      </c>
      <c r="D21">
        <f t="shared" si="3"/>
        <v>101290.82576892665</v>
      </c>
      <c r="E21">
        <f t="shared" si="3"/>
        <v>40516.330307570657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A3" sqref="A3:B8"/>
    </sheetView>
  </sheetViews>
  <sheetFormatPr defaultRowHeight="15" x14ac:dyDescent="0.25"/>
  <sheetData>
    <row r="1" spans="1:6" x14ac:dyDescent="0.25">
      <c r="C1" s="5" t="s">
        <v>21</v>
      </c>
    </row>
    <row r="2" spans="1:6" x14ac:dyDescent="0.25">
      <c r="A2" s="7" t="s">
        <v>22</v>
      </c>
      <c r="B2" s="6" t="s">
        <v>23</v>
      </c>
      <c r="C2" s="6" t="s">
        <v>24</v>
      </c>
      <c r="D2" s="6" t="s">
        <v>25</v>
      </c>
    </row>
    <row r="3" spans="1:6" x14ac:dyDescent="0.25">
      <c r="A3" s="8">
        <v>4</v>
      </c>
      <c r="B3">
        <v>7.9</v>
      </c>
      <c r="C3">
        <v>8.5</v>
      </c>
      <c r="D3">
        <v>17.5</v>
      </c>
    </row>
    <row r="4" spans="1:6" x14ac:dyDescent="0.25">
      <c r="A4" s="8">
        <v>8</v>
      </c>
      <c r="B4">
        <v>17.3</v>
      </c>
      <c r="C4">
        <v>13.5</v>
      </c>
      <c r="D4">
        <v>42.1</v>
      </c>
      <c r="F4" t="s">
        <v>26</v>
      </c>
    </row>
    <row r="5" spans="1:6" x14ac:dyDescent="0.25">
      <c r="A5" s="8">
        <v>12</v>
      </c>
      <c r="B5">
        <v>44.7</v>
      </c>
      <c r="C5">
        <v>48.9</v>
      </c>
      <c r="D5">
        <v>225.2</v>
      </c>
    </row>
    <row r="6" spans="1:6" x14ac:dyDescent="0.25">
      <c r="A6" s="8">
        <v>17</v>
      </c>
      <c r="B6">
        <v>119.3</v>
      </c>
      <c r="C6">
        <v>268.7</v>
      </c>
      <c r="D6">
        <v>407.3</v>
      </c>
    </row>
    <row r="7" spans="1:6" x14ac:dyDescent="0.25">
      <c r="A7" s="8">
        <v>20</v>
      </c>
      <c r="B7">
        <v>41.3</v>
      </c>
      <c r="C7">
        <v>98</v>
      </c>
      <c r="D7">
        <v>149.30000000000001</v>
      </c>
    </row>
    <row r="8" spans="1:6" x14ac:dyDescent="0.25">
      <c r="A8" s="8">
        <v>24</v>
      </c>
      <c r="B8">
        <v>41.3</v>
      </c>
      <c r="C8">
        <v>64</v>
      </c>
      <c r="D8">
        <v>160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>Winthrop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Winthrop Guest Account</dc:creator>
  <cp:lastModifiedBy>Kristen Kobylus Abernathy</cp:lastModifiedBy>
  <dcterms:created xsi:type="dcterms:W3CDTF">2017-03-29T14:22:50Z</dcterms:created>
  <dcterms:modified xsi:type="dcterms:W3CDTF">2017-04-05T16:35:30Z</dcterms:modified>
</cp:coreProperties>
</file>